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docProps/core.xml" ContentType="application/vnd.openxmlformats-package.core-properties+xml"/>
</Types>
</file>

<file path=_rels/.rels><?xml version='1.0' encoding='utf-8'?>
<Relationships xmlns="http://schemas.openxmlformats.org/package/2006/relationships"><Relationship Type="http://schemas.openxmlformats.org/officeDocument/2006/relationships/officeDocument" Target="/xl/workbook.xml" Id="R4f1a362b3b534a65" /><Relationship Id="rIdCuitoCore"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JORNADAS" sheetId="1" r:id="R43e363c603044121"/>
    <sheet name="LÉEME" sheetId="2" r:id="R862b5e0a865d49d3"/>
  </sheets>
  <definedNames>
    <definedName name="_xlnm.Print_Area" localSheetId="0">'JORNADAS'!$B$2:$E$41</definedName>
    <definedName name="_xlnm.Print_Area" localSheetId="1">'LÉEME'!$B$2:$E$57</definedName>
  </definedNames>
  <calcPr calcMode="auto" fullCalcOnLoad="1" forceFullCalc="1" calcCompleted="0"/>
</workbook>
</file>

<file path=xl/sharedStrings.xml><?xml version="1.0" encoding="utf-8"?>
<x:sst xmlns:x="http://schemas.openxmlformats.org/spreadsheetml/2006/main"/>
</file>

<file path=xl/styles.xml><?xml version="1.0" encoding="utf-8"?>
<styleSheet xmlns="http://schemas.openxmlformats.org/spreadsheetml/2006/main">
  <numFmts count="4">
    <numFmt numFmtId="200" formatCode="#,##0.00####"/>
    <numFmt numFmtId="201" formatCode="0.0000##"/>
    <numFmt numFmtId="202" formatCode="0.00"/>
    <numFmt numFmtId="203" formatCode="0"/>
  </numFmts>
  <fonts count="7">
    <font>
      <sz val="11"/>
      <name val="Carlito"/>
    </font>
    <font>
      <sz val="11"/>
      <color rgb="FF0B1F3A"/>
      <name val="Arial"/>
    </font>
    <font>
      <b/>
      <sz val="11"/>
      <color rgb="FF0B1F3A"/>
      <name val="Arial"/>
    </font>
    <font>
      <b/>
      <sz val="17"/>
      <color rgb="FF0B1F3A"/>
      <name val="Arial"/>
    </font>
    <font>
      <sz val="11"/>
      <color rgb="FF0B1F3A"/>
      <name val="Arial"/>
    </font>
    <font>
      <b/>
      <sz val="11"/>
      <color rgb="FFFFFFFF"/>
      <name val="Arial"/>
    </font>
    <font>
      <b/>
      <sz val="15"/>
      <color rgb="FF0B1F3A"/>
      <name val="Arial"/>
    </font>
  </fonts>
  <fills count="5">
    <fill>
      <patternFill patternType="none"/>
    </fill>
    <fill>
      <patternFill patternType="gray125"/>
    </fill>
    <fill>
      <patternFill patternType="solid">
        <fgColor rgb="FFFFFFFF"/>
      </patternFill>
    </fill>
    <fill>
      <patternFill patternType="solid">
        <fgColor rgb="FF0B1F3A"/>
      </patternFill>
    </fill>
    <fill>
      <patternFill patternType="solid">
        <fgColor rgb="FFFFF2CC"/>
      </patternFill>
    </fill>
  </fills>
  <borders count="2">
    <border>
      <left/>
      <right/>
      <top/>
      <bottom/>
      <diagonal/>
    </border>
    <border>
      <left/>
      <right/>
      <top/>
      <bottom style="medium">
        <color rgb="FFE87524"/>
      </bottom>
      <diagonal/>
    </border>
  </borders>
  <cellStyleXfs count="1">
    <xf numFmtId="0" fontId="0" fillId="0" borderId="0"/>
  </cellStyleXfs>
  <cellXfs count="68">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wrapText="1"/>
    </xf>
    <xf numFmtId="0" fontId="1" fillId="2" borderId="1" xfId="0" applyNumberFormat="1" applyFont="1" applyFill="1" applyBorder="1" applyAlignment="1">
      <alignment vertical="center"/>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0" xfId="0" applyNumberFormat="1" applyFont="1" applyFill="1" applyBorder="1" applyAlignment="1">
      <alignment vertical="center" wrapText="1"/>
    </xf>
    <xf numFmtId="0" fontId="5" fillId="3" borderId="0" xfId="0" applyNumberFormat="1" applyFont="1" applyFill="1" applyBorder="1" applyAlignment="1">
      <alignment horizontal="center" vertical="center" wrapText="1"/>
    </xf>
    <xf numFmtId="0" fontId="1" fillId="2" borderId="0" xfId="0" applyNumberFormat="1" applyFont="1" applyFill="1" applyBorder="1" applyAlignment="1">
      <alignment vertical="center" wrapText="1"/>
    </xf>
    <xf numFmtId="200" fontId="1" fillId="2" borderId="0" xfId="0" applyNumberFormat="1" applyFont="1" applyFill="1" applyBorder="1" applyAlignment="1">
      <alignment vertical="center" wrapText="1"/>
    </xf>
    <xf numFmtId="200" fontId="6" fillId="2" borderId="0" xfId="0" applyNumberFormat="1" applyFont="1" applyFill="1" applyBorder="1" applyAlignment="1">
      <alignment vertical="center" wrapText="1"/>
    </xf>
    <xf numFmtId="0" fontId="1" fillId="4" borderId="0" xfId="0" applyNumberFormat="1" applyFont="1" applyFill="1" applyBorder="1" applyAlignment="1">
      <alignment vertical="center" wrapText="1"/>
    </xf>
    <xf numFmtId="200" fontId="1" fillId="4" borderId="0" xfId="0" applyNumberFormat="1" applyFont="1" applyFill="1" applyBorder="1" applyAlignment="1">
      <alignment vertical="center" wrapText="1"/>
    </xf>
    <xf numFmtId="201" fontId="1" fillId="4" borderId="0" xfId="0" applyNumberFormat="1" applyFont="1" applyFill="1" applyBorder="1" applyAlignment="1">
      <alignment vertical="center" wrapText="1"/>
    </xf>
    <xf numFmtId="202" fontId="1" fillId="4" borderId="0" xfId="0" applyNumberFormat="1" applyFont="1" applyFill="1" applyBorder="1" applyAlignment="1">
      <alignment vertical="center" wrapText="1"/>
    </xf>
    <xf numFmtId="0" fontId="1" fillId="4" borderId="0" xfId="0" applyNumberFormat="1" applyFont="1" applyFill="1" applyBorder="1" applyAlignment="1">
      <alignment vertical="center"/>
    </xf>
    <xf numFmtId="203" fontId="1" fillId="4" borderId="0" xfId="0" applyNumberFormat="1" applyFont="1" applyFill="1" applyBorder="1" applyAlignment="1">
      <alignment vertical="center" wrapText="1"/>
    </xf>
    <xf numFmtId="0" fontId="1" fillId="2" borderId="0" xfId="0" applyNumberFormat="1" applyFont="1" applyFill="1" applyBorder="1" applyAlignment="1" applyProtection="1">
      <alignment vertical="center"/>
      <protection locked="1" hidden="0"/>
    </xf>
    <xf numFmtId="0" fontId="3"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0" fontId="1" fillId="2" borderId="1" xfId="0" applyNumberFormat="1" applyFont="1" applyFill="1" applyBorder="1" applyAlignment="1" applyProtection="1">
      <alignment vertical="center"/>
      <protection locked="1" hidden="0"/>
    </xf>
    <xf numFmtId="0" fontId="4" fillId="2" borderId="0" xfId="0" applyNumberFormat="1" applyFont="1" applyFill="1" applyBorder="1" applyAlignment="1" applyProtection="1">
      <alignment vertical="center" wrapText="1"/>
      <protection locked="1" hidden="0"/>
    </xf>
    <xf numFmtId="0" fontId="5" fillId="3"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vertical="center" wrapText="1"/>
      <protection locked="1" hidden="0"/>
    </xf>
    <xf numFmtId="200" fontId="6" fillId="2" borderId="0" xfId="0" applyNumberFormat="1" applyFont="1" applyFill="1" applyBorder="1" applyAlignment="1" applyProtection="1">
      <alignment vertical="center" wrapText="1"/>
      <protection locked="1" hidden="0"/>
    </xf>
    <xf numFmtId="0" fontId="1" fillId="4" borderId="0" xfId="0" applyNumberFormat="1" applyFont="1" applyFill="1" applyBorder="1" applyAlignment="1" applyProtection="1">
      <alignment vertical="center" wrapText="1"/>
      <protection locked="0" hidden="0"/>
    </xf>
    <xf numFmtId="200" fontId="1" fillId="4" borderId="0" xfId="0" applyNumberFormat="1" applyFont="1" applyFill="1" applyBorder="1" applyAlignment="1" applyProtection="1">
      <alignment vertical="center" wrapText="1"/>
      <protection locked="0" hidden="0"/>
    </xf>
    <xf numFmtId="201" fontId="1" fillId="4" borderId="0" xfId="0" applyNumberFormat="1" applyFont="1" applyFill="1" applyBorder="1" applyAlignment="1" applyProtection="1">
      <alignment vertical="center" wrapText="1"/>
      <protection locked="0" hidden="0"/>
    </xf>
    <xf numFmtId="202" fontId="1" fillId="4" borderId="0" xfId="0" applyNumberFormat="1" applyFont="1" applyFill="1" applyBorder="1" applyAlignment="1" applyProtection="1">
      <alignment vertical="center" wrapText="1"/>
      <protection locked="0" hidden="0"/>
    </xf>
    <xf numFmtId="203" fontId="1" fillId="4" borderId="0" xfId="0" applyNumberFormat="1" applyFont="1" applyFill="1" applyBorder="1" applyAlignment="1" applyProtection="1">
      <alignment vertical="center" wrapText="1"/>
      <protection locked="0" hidden="0"/>
    </xf>
    <xf numFmtId="0" fontId="2"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xf numFmtId="0" fontId="1" fillId="2" borderId="0" xfId="0" applyNumberFormat="1" applyFont="1" applyFill="1" applyBorder="1" applyAlignment="1" applyProtection="1">
      <alignment vertical="center"/>
      <protection locked="1" hidden="0"/>
    </xf>
    <xf numFmtId="0" fontId="3"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0" fontId="1" fillId="2" borderId="1" xfId="0" applyNumberFormat="1" applyFont="1" applyFill="1" applyBorder="1" applyAlignment="1" applyProtection="1">
      <alignment vertical="center"/>
      <protection locked="1" hidden="0"/>
    </xf>
    <xf numFmtId="0" fontId="4" fillId="2" borderId="0" xfId="0" applyNumberFormat="1" applyFont="1" applyFill="1" applyBorder="1" applyAlignment="1" applyProtection="1">
      <alignment vertical="center" wrapText="1"/>
      <protection locked="1" hidden="0"/>
    </xf>
    <xf numFmtId="0" fontId="5" fillId="3"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vertical="center" wrapText="1"/>
      <protection locked="1" hidden="0"/>
    </xf>
    <xf numFmtId="200" fontId="6" fillId="2" borderId="0" xfId="0" applyNumberFormat="1" applyFont="1" applyFill="1" applyBorder="1" applyAlignment="1" applyProtection="1">
      <alignment vertical="center" wrapText="1"/>
      <protection locked="1" hidden="0"/>
    </xf>
    <xf numFmtId="0" fontId="1" fillId="4" borderId="0" xfId="0" applyNumberFormat="1" applyFont="1" applyFill="1" applyBorder="1" applyAlignment="1" applyProtection="1">
      <alignment vertical="center" wrapText="1"/>
      <protection locked="0" hidden="0"/>
    </xf>
    <xf numFmtId="200" fontId="1" fillId="4" borderId="0" xfId="0" applyNumberFormat="1" applyFont="1" applyFill="1" applyBorder="1" applyAlignment="1" applyProtection="1">
      <alignment vertical="center" wrapText="1"/>
      <protection locked="0" hidden="0"/>
    </xf>
    <xf numFmtId="201" fontId="1" fillId="4" borderId="0" xfId="0" applyNumberFormat="1" applyFont="1" applyFill="1" applyBorder="1" applyAlignment="1" applyProtection="1">
      <alignment vertical="center" wrapText="1"/>
      <protection locked="0" hidden="0"/>
    </xf>
    <xf numFmtId="202" fontId="1" fillId="4" borderId="0" xfId="0" applyNumberFormat="1" applyFont="1" applyFill="1" applyBorder="1" applyAlignment="1" applyProtection="1">
      <alignment vertical="center" wrapText="1"/>
      <protection locked="0" hidden="0"/>
    </xf>
    <xf numFmtId="203" fontId="1" fillId="4" borderId="0" xfId="0" applyNumberFormat="1" applyFont="1" applyFill="1" applyBorder="1" applyAlignment="1" applyProtection="1">
      <alignment vertical="center" wrapText="1"/>
      <protection locked="0" hidden="0"/>
    </xf>
    <xf numFmtId="0" fontId="2"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xf numFmtId="0" fontId="1" fillId="2" borderId="0" xfId="0" applyNumberFormat="1" applyFont="1" applyFill="1" applyBorder="1" applyAlignment="1" applyProtection="1">
      <alignment vertical="center"/>
      <protection locked="1" hidden="0"/>
    </xf>
    <xf numFmtId="0" fontId="3"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0" fontId="1" fillId="2" borderId="1" xfId="0" applyNumberFormat="1" applyFont="1" applyFill="1" applyBorder="1" applyAlignment="1" applyProtection="1">
      <alignment vertical="center"/>
      <protection locked="1" hidden="0"/>
    </xf>
    <xf numFmtId="0" fontId="4" fillId="2" borderId="0" xfId="0" applyNumberFormat="1" applyFont="1" applyFill="1" applyBorder="1" applyAlignment="1" applyProtection="1">
      <alignment vertical="center" wrapText="1"/>
      <protection locked="1" hidden="0"/>
    </xf>
    <xf numFmtId="0" fontId="5" fillId="3"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vertical="center" wrapText="1"/>
      <protection locked="1" hidden="0"/>
    </xf>
    <xf numFmtId="200" fontId="6" fillId="2" borderId="0" xfId="0" applyNumberFormat="1" applyFont="1" applyFill="1" applyBorder="1" applyAlignment="1" applyProtection="1">
      <alignment vertical="center" wrapText="1"/>
      <protection locked="1" hidden="0"/>
    </xf>
    <xf numFmtId="0" fontId="1" fillId="4" borderId="0" xfId="0" applyNumberFormat="1" applyFont="1" applyFill="1" applyBorder="1" applyAlignment="1" applyProtection="1">
      <alignment vertical="center" wrapText="1"/>
      <protection locked="0" hidden="0"/>
    </xf>
    <xf numFmtId="200" fontId="1" fillId="4" borderId="0" xfId="0" applyNumberFormat="1" applyFont="1" applyFill="1" applyBorder="1" applyAlignment="1" applyProtection="1">
      <alignment vertical="center" wrapText="1"/>
      <protection locked="0" hidden="0"/>
    </xf>
    <xf numFmtId="201" fontId="1" fillId="4" borderId="0" xfId="0" applyNumberFormat="1" applyFont="1" applyFill="1" applyBorder="1" applyAlignment="1" applyProtection="1">
      <alignment vertical="center" wrapText="1"/>
      <protection locked="0" hidden="0"/>
    </xf>
    <xf numFmtId="202" fontId="1" fillId="4" borderId="0" xfId="0" applyNumberFormat="1" applyFont="1" applyFill="1" applyBorder="1" applyAlignment="1" applyProtection="1">
      <alignment vertical="center" wrapText="1"/>
      <protection locked="0" hidden="0"/>
    </xf>
    <xf numFmtId="203" fontId="1" fillId="4" borderId="0" xfId="0" applyNumberFormat="1" applyFont="1" applyFill="1" applyBorder="1" applyAlignment="1" applyProtection="1">
      <alignment vertical="center" wrapText="1"/>
      <protection locked="0" hidden="0"/>
    </xf>
    <xf numFmtId="0" fontId="2"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cellXfs>
  <cellStyles count="1">
    <cellStyle name="Normal" xfId="0"/>
  </cellStyles>
  <dxfs count="3">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71a4c21877b44ed7" /><Relationship Type="http://schemas.openxmlformats.org/officeDocument/2006/relationships/theme" Target="/xl/theme/theme1.xml" Id="Rcebfb763d2cb49e0" /><Relationship Type="http://schemas.openxmlformats.org/officeDocument/2006/relationships/sharedStrings" Target="/xl/sharedStrings.xml" Id="R2c2c46afa05e4bff" /><Relationship Type="http://schemas.openxmlformats.org/officeDocument/2006/relationships/worksheet" Target="/xl/worksheets/sheet1.xml" Id="R43e363c603044121" /><Relationship Type="http://schemas.openxmlformats.org/officeDocument/2006/relationships/worksheet" Target="/xl/worksheets/sheet2.xml" Id="R862b5e0a865d49d3" /></Relationships>
</file>

<file path=xl/drawings/_rels/drawing1.xml.rels>&#65279;<?xml version="1.0" encoding="utf-8"?><Relationships xmlns="http://schemas.openxmlformats.org/package/2006/relationships"><Relationship Type="http://schemas.openxmlformats.org/officeDocument/2006/relationships/image" Target="/xl/media/image.png" Id="R5f6aad28edba4369" /></Relationships>
</file>

<file path=xl/drawings/_rels/drawing2.xml.rels>&#65279;<?xml version="1.0" encoding="utf-8"?><Relationships xmlns="http://schemas.openxmlformats.org/package/2006/relationships"><Relationship Type="http://schemas.openxmlformats.org/officeDocument/2006/relationships/image" Target="/xl/media/image2.png" Id="Rb82a451d4d7c41a1" /></Relationships>
</file>

<file path=xl/drawings/drawing1.xml><?xml version="1.0" encoding="utf-8"?>
<xdr:wsDr xmlns:xdr="http://schemas.openxmlformats.org/drawingml/2006/spreadsheetDrawing">
  <xdr:oneCellAnchor>
    <xdr:from>
      <xdr:col>4</xdr:col>
      <xdr:colOff>0</xdr:colOff>
      <xdr:row>1</xdr:row>
      <xdr:rowOff>0</xdr:rowOff>
    </xdr:from>
    <xdr:ext cx="409575" cy="409575"/>
    <xdr:pic>
      <xdr:nvPicPr>
        <xdr:cNvPr id="1" name="5b227b9a-ef57-4d80-8f65-cddaba0504ea"/>
        <xdr:cNvPicPr>
          <a:picLocks xmlns:a="http://schemas.openxmlformats.org/drawingml/2006/main" noChangeAspect="1"/>
        </xdr:cNvPicPr>
      </xdr:nvPicPr>
      <xdr:blipFill>
        <a:blip xmlns:r="http://schemas.openxmlformats.org/officeDocument/2006/relationships" xmlns:a="http://schemas.openxmlformats.org/drawingml/2006/main" r:embed="R5f6aad28edba4369"/>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4</xdr:col>
      <xdr:colOff>0</xdr:colOff>
      <xdr:row>1</xdr:row>
      <xdr:rowOff>0</xdr:rowOff>
    </xdr:from>
    <xdr:ext cx="409575" cy="409575"/>
    <xdr:pic>
      <xdr:nvPicPr>
        <xdr:cNvPr id="1" name="2131eb36-1dee-486a-a1c0-7add16364a88"/>
        <xdr:cNvPicPr>
          <a:picLocks xmlns:a="http://schemas.openxmlformats.org/drawingml/2006/main" noChangeAspect="1"/>
        </xdr:cNvPicPr>
      </xdr:nvPicPr>
      <xdr:blipFill>
        <a:blip xmlns:r="http://schemas.openxmlformats.org/officeDocument/2006/relationships" xmlns:a="http://schemas.openxmlformats.org/drawingml/2006/main" r:embed="Rb82a451d4d7c41a1"/>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71dea92b5764d6b" /></Relationships>
</file>

<file path=xl/worksheets/_rels/sheet2.xml.rels>&#65279;<?xml version="1.0" encoding="utf-8"?><Relationships xmlns="http://schemas.openxmlformats.org/package/2006/relationships"><Relationship Type="http://schemas.openxmlformats.org/officeDocument/2006/relationships/drawing" Target="/xl/drawings/drawing2.xml" Id="R8f3820cf33004b4d"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34" hidden="0" customWidth="1"/>
    <col min="3" max="3" width="27" hidden="0" customWidth="1"/>
    <col min="4" max="4" width="25" hidden="0" customWidth="1"/>
    <col min="5" max="5" width="54" hidden="0" customWidth="1"/>
    <col min="11" max="11" hidden="1"/>
  </cols>
  <sheetData>
    <row r="1" ht="27" customHeight="1">
      <c r="B1" s="53"/>
      <c r="C1" s="53"/>
      <c r="D1" s="53"/>
      <c r="E1" s="53"/>
    </row>
    <row r="2" ht="25" customHeight="1">
      <c r="B2" s="54" t="str">
        <v>¿Cuántas jornadas estás presupuestando realmente?</v>
      </c>
      <c r="C2" s="54"/>
      <c r="D2" s="54"/>
      <c r="E2" s="53"/>
      <c r="K2" s="55" t="n">
        <f>IFERROR(IF(AND(IF(ISNUMBER(C18),AND(C18&gt;=0,C18=ROUND(C18,6)),FALSE),IF(ISNUMBER(C21),AND(C21&gt;0,C21=ROUND(C21,6)),FALSE),OR(C19="m²",C19="m³",C19="m",C19="ud",C19="kg",C19="t",C19="l"),OR(C22="m²",C22="m³",C22="m",C22="ud",C22="kg",C22="t",C22="l"),C19=C22,OR(C20="ud/h-cuadrilla",C20="h-cuadrilla/ud",C20="h-persona/ud"),OR(C23="Observado en nuestros trabajos",C23="Referencia de presupuesto/base",C23="Hipótesis a contrastar"),AND(LEN(TRIM(C24&amp;""))&gt;0,TRIM(C24)&lt;&gt;"Pendiente",TRIM(C24)&lt;&gt;"Por confirmar",TRIM(C24)&lt;&gt;"No consta",TRIM(C24)&lt;&gt;"Desconocido")),1,0),0)</f>
        <v>1</v>
      </c>
    </row>
    <row r="3" ht="25" customHeight="1">
      <c r="B3" s="54"/>
      <c r="C3" s="54"/>
      <c r="D3" s="54"/>
      <c r="E3" s="53"/>
      <c r="K3" s="55" t="n">
        <f>IFERROR(IF(AND(NOT(OR(AND(LEN(TRIM(C28&amp;""))&gt;0,NOT(IF(ISNUMBER(C28),AND(C28&gt;=0,C28=ROUND(C28,0)),FALSE))),AND(LEN(TRIM(C29&amp;""))&gt;0,NOT(IF(ISNUMBER(C29),AND(C29&gt;=0,C29=ROUND(C29,0)),FALSE))),AND(LEN(TRIM(C30&amp;""))&gt;0,NOT(IF(ISNUMBER(C30),AND(C30&gt;=0,C30=ROUND(C30,0)),FALSE))),AND(LEN(TRIM(C31&amp;""))&gt;0,NOT(IF(ISNUMBER(C31),AND(C31&gt;=0,C31=ROUND(C31,0)),FALSE))),AND(LEN(TRIM(C32&amp;""))&gt;0,NOT(IF(ISNUMBER(C32),AND(C32&gt;=0,C32=ROUND(C32,0)),FALSE))))),NOT(OR(OR(AND(AND(LEN(TRIM(B28&amp;""))&gt;0,TRIM(B28)&lt;&gt;"Pendiente",TRIM(B28)&lt;&gt;"Por confirmar",TRIM(B28)&lt;&gt;"No consta",TRIM(B28)&lt;&gt;"Desconocido"),LEN(TRIM(C28&amp;""))=0),AND(LEN(TRIM(C28&amp;""))&gt;0,NOT(AND(LEN(TRIM(B28&amp;""))&gt;0,TRIM(B28)&lt;&gt;"Pendiente",TRIM(B28)&lt;&gt;"Por confirmar",TRIM(B28)&lt;&gt;"No consta",TRIM(B28)&lt;&gt;"Desconocido")))),OR(AND(AND(LEN(TRIM(B29&amp;""))&gt;0,TRIM(B29)&lt;&gt;"Pendiente",TRIM(B29)&lt;&gt;"Por confirmar",TRIM(B29)&lt;&gt;"No consta",TRIM(B29)&lt;&gt;"Desconocido"),LEN(TRIM(C29&amp;""))=0),AND(LEN(TRIM(C29&amp;""))&gt;0,NOT(AND(LEN(TRIM(B29&amp;""))&gt;0,TRIM(B29)&lt;&gt;"Pendiente",TRIM(B29)&lt;&gt;"Por confirmar",TRIM(B29)&lt;&gt;"No consta",TRIM(B29)&lt;&gt;"Desconocido")))),OR(AND(AND(LEN(TRIM(B30&amp;""))&gt;0,TRIM(B30)&lt;&gt;"Pendiente",TRIM(B30)&lt;&gt;"Por confirmar",TRIM(B30)&lt;&gt;"No consta",TRIM(B30)&lt;&gt;"Desconocido"),LEN(TRIM(C30&amp;""))=0),AND(LEN(TRIM(C30&amp;""))&gt;0,NOT(AND(LEN(TRIM(B30&amp;""))&gt;0,TRIM(B30)&lt;&gt;"Pendiente",TRIM(B30)&lt;&gt;"Por confirmar",TRIM(B30)&lt;&gt;"No consta",TRIM(B30)&lt;&gt;"Desconocido")))),OR(AND(AND(LEN(TRIM(B31&amp;""))&gt;0,TRIM(B31)&lt;&gt;"Pendiente",TRIM(B31)&lt;&gt;"Por confirmar",TRIM(B31)&lt;&gt;"No consta",TRIM(B31)&lt;&gt;"Desconocido"),LEN(TRIM(C31&amp;""))=0),AND(LEN(TRIM(C31&amp;""))&gt;0,NOT(AND(LEN(TRIM(B31&amp;""))&gt;0,TRIM(B31)&lt;&gt;"Pendiente",TRIM(B31)&lt;&gt;"Por confirmar",TRIM(B31)&lt;&gt;"No consta",TRIM(B31)&lt;&gt;"Desconocido")))),OR(AND(AND(LEN(TRIM(B32&amp;""))&gt;0,TRIM(B32)&lt;&gt;"Pendiente",TRIM(B32)&lt;&gt;"Por confirmar",TRIM(B32)&lt;&gt;"No consta",TRIM(B32)&lt;&gt;"Desconocido"),LEN(TRIM(C32&amp;""))=0),AND(LEN(TRIM(C32&amp;""))&gt;0,NOT(AND(LEN(TRIM(B32&amp;""))&gt;0,TRIM(B32)&lt;&gt;"Pendiente",TRIM(B32)&lt;&gt;"Por confirmar",TRIM(B32)&lt;&gt;"No consta",TRIM(B32)&lt;&gt;"Desconocido")))))),COUNT(C28:C32)&gt;0,SUM(C28:C32)&gt;0),1,0),0)</f>
        <v>1</v>
      </c>
    </row>
    <row r="4" ht="27" customHeight="1">
      <c r="B4" s="56"/>
      <c r="C4" s="56"/>
      <c r="D4" s="56"/>
      <c r="E4" s="56"/>
      <c r="K4" s="55" t="n">
        <f>IFERROR(IF(IF(ISNUMBER(C25),AND(C25&gt;0,C25&lt;=24,C25=ROUND(C25,2)),FALSE),1,0),0)</f>
        <v>1</v>
      </c>
    </row>
    <row r="5" ht="30" customHeight="1">
      <c r="B5" s="57" t="str">
        <v>Una tarea. Empezamos con un ejercicio didáctico editable; no es un rendimiento recomendado.</v>
      </c>
      <c r="C5" s="57"/>
      <c r="D5" s="57"/>
      <c r="E5" s="57"/>
      <c r="K5" s="55" t="n">
        <f>IFERROR(IF(OR(ISERROR(C17),ISERROR(C18),ISERROR(C19),ISERROR(C20),ISERROR(C21),ISERROR(C22),ISERROR(C23),ISERROR(C24),ISERROR(C25),ISERROR(B28),ISERROR(C28),ISERROR(B29),ISERROR(C29),ISERROR(B30),ISERROR(C30),ISERROR(B31),ISERROR(C31),ISERROR(B32),ISERROR(C32)),2,IF(OR(AND(LEN(TRIM(C18&amp;""))&gt;0,NOT(IF(ISNUMBER(C18),AND(C18&gt;=0,C18=ROUND(C18,6)),FALSE))),AND(LEN(TRIM(C21&amp;""))&gt;0,NOT(IF(ISNUMBER(C21),AND(C21&gt;0,C21=ROUND(C21,6)),FALSE))),AND(LEN(TRIM(C25&amp;""))&gt;0,NOT(IF(ISNUMBER(C25),AND(C25&gt;0,C25&lt;=24,C25=ROUND(C25,2)),FALSE))),AND(LEN(TRIM(C19&amp;""))&gt;0,NOT(OR(C19="m²",C19="m³",C19="m",C19="ud",C19="kg",C19="t",C19="l"))),AND(LEN(TRIM(C22&amp;""))&gt;0,NOT(OR(C22="m²",C22="m³",C22="m",C22="ud",C22="kg",C22="t",C22="l"))),AND(LEN(TRIM(C19&amp;""))&gt;0,LEN(TRIM(C22&amp;""))&gt;0,C19&lt;&gt;C22),AND(LEN(TRIM(C20&amp;""))&gt;0,NOT(OR(C20="ud/h-cuadrilla",C20="h-cuadrilla/ud",C20="h-persona/ud"))),AND(LEN(TRIM(C23&amp;""))&gt;0,NOT(OR(C23="Observado en nuestros trabajos",C23="Referencia de presupuesto/base",C23="Hipótesis a contrastar"))),OR(AND(LEN(TRIM(C28&amp;""))&gt;0,NOT(IF(ISNUMBER(C28),AND(C28&gt;=0,C28=ROUND(C28,0)),FALSE))),AND(LEN(TRIM(C29&amp;""))&gt;0,NOT(IF(ISNUMBER(C29),AND(C29&gt;=0,C29=ROUND(C29,0)),FALSE))),AND(LEN(TRIM(C30&amp;""))&gt;0,NOT(IF(ISNUMBER(C30),AND(C30&gt;=0,C30=ROUND(C30,0)),FALSE))),AND(LEN(TRIM(C31&amp;""))&gt;0,NOT(IF(ISNUMBER(C31),AND(C31&gt;=0,C31=ROUND(C31,0)),FALSE))),AND(LEN(TRIM(C32&amp;""))&gt;0,NOT(IF(ISNUMBER(C32),AND(C32&gt;=0,C32=ROUND(C32,0)),FALSE)))),AND(COUNT(C28:C32)&gt;0,NOT(OR(OR(AND(AND(LEN(TRIM(B28&amp;""))&gt;0,TRIM(B28)&lt;&gt;"Pendiente",TRIM(B28)&lt;&gt;"Por confirmar",TRIM(B28)&lt;&gt;"No consta",TRIM(B28)&lt;&gt;"Desconocido"),LEN(TRIM(C28&amp;""))=0),AND(LEN(TRIM(C28&amp;""))&gt;0,NOT(AND(LEN(TRIM(B28&amp;""))&gt;0,TRIM(B28)&lt;&gt;"Pendiente",TRIM(B28)&lt;&gt;"Por confirmar",TRIM(B28)&lt;&gt;"No consta",TRIM(B28)&lt;&gt;"Desconocido")))),OR(AND(AND(LEN(TRIM(B29&amp;""))&gt;0,TRIM(B29)&lt;&gt;"Pendiente",TRIM(B29)&lt;&gt;"Por confirmar",TRIM(B29)&lt;&gt;"No consta",TRIM(B29)&lt;&gt;"Desconocido"),LEN(TRIM(C29&amp;""))=0),AND(LEN(TRIM(C29&amp;""))&gt;0,NOT(AND(LEN(TRIM(B29&amp;""))&gt;0,TRIM(B29)&lt;&gt;"Pendiente",TRIM(B29)&lt;&gt;"Por confirmar",TRIM(B29)&lt;&gt;"No consta",TRIM(B29)&lt;&gt;"Desconocido")))),OR(AND(AND(LEN(TRIM(B30&amp;""))&gt;0,TRIM(B30)&lt;&gt;"Pendiente",TRIM(B30)&lt;&gt;"Por confirmar",TRIM(B30)&lt;&gt;"No consta",TRIM(B30)&lt;&gt;"Desconocido"),LEN(TRIM(C30&amp;""))=0),AND(LEN(TRIM(C30&amp;""))&gt;0,NOT(AND(LEN(TRIM(B30&amp;""))&gt;0,TRIM(B30)&lt;&gt;"Pendiente",TRIM(B30)&lt;&gt;"Por confirmar",TRIM(B30)&lt;&gt;"No consta",TRIM(B30)&lt;&gt;"Desconocido")))),OR(AND(AND(LEN(TRIM(B31&amp;""))&gt;0,TRIM(B31)&lt;&gt;"Pendiente",TRIM(B31)&lt;&gt;"Por confirmar",TRIM(B31)&lt;&gt;"No consta",TRIM(B31)&lt;&gt;"Desconocido"),LEN(TRIM(C31&amp;""))=0),AND(LEN(TRIM(C31&amp;""))&gt;0,NOT(AND(LEN(TRIM(B31&amp;""))&gt;0,TRIM(B31)&lt;&gt;"Pendiente",TRIM(B31)&lt;&gt;"Por confirmar",TRIM(B31)&lt;&gt;"No consta",TRIM(B31)&lt;&gt;"Desconocido")))),OR(AND(AND(LEN(TRIM(B32&amp;""))&gt;0,TRIM(B32)&lt;&gt;"Pendiente",TRIM(B32)&lt;&gt;"Por confirmar",TRIM(B32)&lt;&gt;"No consta",TRIM(B32)&lt;&gt;"Desconocido"),LEN(TRIM(C32&amp;""))=0),AND(LEN(TRIM(C32&amp;""))&gt;0,NOT(AND(LEN(TRIM(B32&amp;""))&gt;0,TRIM(B32)&lt;&gt;"Pendiente",TRIM(B32)&lt;&gt;"Por confirmar",TRIM(B32)&lt;&gt;"No consta",TRIM(B32)&lt;&gt;"Desconocido")))))),SUM(C28:C32)=0)),2,IF(AND(K2=1,K3=1,K4=1,AND(LEN(TRIM(C17&amp;""))&gt;0,TRIM(C17)&lt;&gt;"Pendiente",TRIM(C17)&lt;&gt;"Por confirmar",TRIM(C17)&lt;&gt;"No consta",TRIM(C17)&lt;&gt;"Desconocido")),0,1))),2)</f>
        <v>0</v>
      </c>
    </row>
    <row r="6" ht="36" customHeight="1">
      <c r="B6" s="58" t="str">
        <v>Qué calculamos</v>
      </c>
      <c r="C6" s="58" t="str">
        <v>Resultado</v>
      </c>
      <c r="D6" s="58" t="str">
        <v>Unidad</v>
      </c>
      <c r="E6" s="58" t="str">
        <v>Cómo lo interpretamos</v>
      </c>
      <c r="K6" s="55" t="str">
        <f>IFERROR(IF(OR(ISERROR(C17),ISERROR(C18),ISERROR(C19),ISERROR(C20),ISERROR(C21),ISERROR(C22),ISERROR(C23),ISERROR(C24),ISERROR(C25),ISERROR(B28),ISERROR(C28),ISERROR(B29),ISERROR(C29),ISERROR(B30),ISERROR(C30),ISERROR(B31),ISERROR(C31),ISERROR(B32),ISERROR(C32)),"Hay una entrada con error. Corregimos el dato antes de cerrar la comprobación.",IF(C20="Sin horas acreditadas","Necesitamos un rendimiento de tiempo o producción. Un importe de mano de obra por unidad no acredita horas.",IF(AND(C19&lt;&gt;"",C22&lt;&gt;"",C19&lt;&gt;C22),"Las unidades no coinciden. Revisamos la medición y el rendimiento antes de calcular.",IF(OR(AND(LEN(TRIM(C18&amp;""))&gt;0,NOT(IF(ISNUMBER(C18),AND(C18&gt;=0,C18=ROUND(C18,6)),FALSE))),AND(LEN(TRIM(C21&amp;""))&gt;0,NOT(IF(ISNUMBER(C21),AND(C21&gt;0,C21=ROUND(C21,6)),FALSE))),AND(LEN(TRIM(C25&amp;""))&gt;0,NOT(IF(ISNUMBER(C25),AND(C25&gt;0,C25&lt;=24,C25=ROUND(C25,2)),FALSE))),AND(LEN(TRIM(C19&amp;""))&gt;0,NOT(OR(C19="m²",C19="m³",C19="m",C19="ud",C19="kg",C19="t",C19="l"))),AND(LEN(TRIM(C22&amp;""))&gt;0,NOT(OR(C22="m²",C22="m³",C22="m",C22="ud",C22="kg",C22="t",C22="l"))),AND(LEN(TRIM(C19&amp;""))&gt;0,LEN(TRIM(C22&amp;""))&gt;0,C19&lt;&gt;C22),AND(LEN(TRIM(C20&amp;""))&gt;0,NOT(OR(C20="ud/h-cuadrilla",C20="h-cuadrilla/ud",C20="h-persona/ud"))),AND(LEN(TRIM(C23&amp;""))&gt;0,NOT(OR(C23="Observado en nuestros trabajos",C23="Referencia de presupuesto/base",C23="Hipótesis a contrastar"))),OR(AND(LEN(TRIM(C28&amp;""))&gt;0,NOT(IF(ISNUMBER(C28),AND(C28&gt;=0,C28=ROUND(C28,0)),FALSE))),AND(LEN(TRIM(C29&amp;""))&gt;0,NOT(IF(ISNUMBER(C29),AND(C29&gt;=0,C29=ROUND(C29,0)),FALSE))),AND(LEN(TRIM(C30&amp;""))&gt;0,NOT(IF(ISNUMBER(C30),AND(C30&gt;=0,C30=ROUND(C30,0)),FALSE))),AND(LEN(TRIM(C31&amp;""))&gt;0,NOT(IF(ISNUMBER(C31),AND(C31&gt;=0,C31=ROUND(C31,0)),FALSE))),AND(LEN(TRIM(C32&amp;""))&gt;0,NOT(IF(ISNUMBER(C32),AND(C32&gt;=0,C32=ROUND(C32,0)),FALSE)))),AND(COUNT(C28:C32)&gt;0,NOT(OR(OR(AND(AND(LEN(TRIM(B28&amp;""))&gt;0,TRIM(B28)&lt;&gt;"Pendiente",TRIM(B28)&lt;&gt;"Por confirmar",TRIM(B28)&lt;&gt;"No consta",TRIM(B28)&lt;&gt;"Desconocido"),LEN(TRIM(C28&amp;""))=0),AND(LEN(TRIM(C28&amp;""))&gt;0,NOT(AND(LEN(TRIM(B28&amp;""))&gt;0,TRIM(B28)&lt;&gt;"Pendiente",TRIM(B28)&lt;&gt;"Por confirmar",TRIM(B28)&lt;&gt;"No consta",TRIM(B28)&lt;&gt;"Desconocido")))),OR(AND(AND(LEN(TRIM(B29&amp;""))&gt;0,TRIM(B29)&lt;&gt;"Pendiente",TRIM(B29)&lt;&gt;"Por confirmar",TRIM(B29)&lt;&gt;"No consta",TRIM(B29)&lt;&gt;"Desconocido"),LEN(TRIM(C29&amp;""))=0),AND(LEN(TRIM(C29&amp;""))&gt;0,NOT(AND(LEN(TRIM(B29&amp;""))&gt;0,TRIM(B29)&lt;&gt;"Pendiente",TRIM(B29)&lt;&gt;"Por confirmar",TRIM(B29)&lt;&gt;"No consta",TRIM(B29)&lt;&gt;"Desconocido")))),OR(AND(AND(LEN(TRIM(B30&amp;""))&gt;0,TRIM(B30)&lt;&gt;"Pendiente",TRIM(B30)&lt;&gt;"Por confirmar",TRIM(B30)&lt;&gt;"No consta",TRIM(B30)&lt;&gt;"Desconocido"),LEN(TRIM(C30&amp;""))=0),AND(LEN(TRIM(C30&amp;""))&gt;0,NOT(AND(LEN(TRIM(B30&amp;""))&gt;0,TRIM(B30)&lt;&gt;"Pendiente",TRIM(B30)&lt;&gt;"Por confirmar",TRIM(B30)&lt;&gt;"No consta",TRIM(B30)&lt;&gt;"Desconocido")))),OR(AND(AND(LEN(TRIM(B31&amp;""))&gt;0,TRIM(B31)&lt;&gt;"Pendiente",TRIM(B31)&lt;&gt;"Por confirmar",TRIM(B31)&lt;&gt;"No consta",TRIM(B31)&lt;&gt;"Desconocido"),LEN(TRIM(C31&amp;""))=0),AND(LEN(TRIM(C31&amp;""))&gt;0,NOT(AND(LEN(TRIM(B31&amp;""))&gt;0,TRIM(B31)&lt;&gt;"Pendiente",TRIM(B31)&lt;&gt;"Por confirmar",TRIM(B31)&lt;&gt;"No consta",TRIM(B31)&lt;&gt;"Desconocido")))),OR(AND(AND(LEN(TRIM(B32&amp;""))&gt;0,TRIM(B32)&lt;&gt;"Pendiente",TRIM(B32)&lt;&gt;"Por confirmar",TRIM(B32)&lt;&gt;"No consta",TRIM(B32)&lt;&gt;"Desconocido"),LEN(TRIM(C32&amp;""))=0),AND(LEN(TRIM(C32&amp;""))&gt;0,NOT(AND(LEN(TRIM(B32&amp;""))&gt;0,TRIM(B32)&lt;&gt;"Pendiente",TRIM(B32)&lt;&gt;"Por confirmar",TRIM(B32)&lt;&gt;"No consta",TRIM(B32)&lt;&gt;"Desconocido")))))),SUM(C28:C32)=0)),"Revisamos números y opciones: cantidad no negativa, rendimiento positivo, jornada de 0 a 24 h y personas enteras con oficio.",IF(NOT(AND(LEN(TRIM(C17&amp;""))&gt;0,TRIM(C17)&lt;&gt;"Pendiente",TRIM(C17)&lt;&gt;"Por confirmar",TRIM(C17)&lt;&gt;"No consta",TRIM(C17)&lt;&gt;"Desconocido")),"Identificamos la tarea.",IF(LEN(TRIM(C18&amp;""))=0,"Falta la cantidad. Un vacío no es cero.",IF(OR(NOT(OR(C19="m²",C19="m³",C19="m",C19="ud",C19="kg",C19="t",C19="l")),NOT(OR(C22="m²",C22="m³",C22="m",C22="ud",C22="kg",C22="t",C22="l"))),"Indicamos la unidad de la cantidad y la del rendimiento.",IF(NOT(OR(C20="ud/h-cuadrilla",C20="h-cuadrilla/ud",C20="h-persona/ud")),"Elegimos qué representa el rendimiento.",IF(LEN(TRIM(C21&amp;""))=0,"Falta el rendimiento con su unidad de tiempo o producción.",IF(OR(NOT(OR(C23="Observado en nuestros trabajos",C23="Referencia de presupuesto/base",C23="Hipótesis a contrastar")),NOT(AND(LEN(TRIM(C24&amp;""))&gt;0,TRIM(C24)&lt;&gt;"Pendiente",TRIM(C24)&lt;&gt;"Por confirmar",TRIM(C24)&lt;&gt;"No consta",TRIM(C24)&lt;&gt;"Desconocido"))),"Identificamos origen, referencia y alcance del rendimiento.",IF(AND(K3&lt;&gt;1,K4&lt;&gt;1),"Indicamos composición y horas de jornada. Las horas-persona conocidas no fijan duración.",IF(K3&lt;&gt;1,"Completamos la composición. Sin personas no convertimos horas-persona en cuadrilla equivalente.",IF(K4&lt;&gt;1,"Faltan las horas de jornada; conservamos las horas conocidas y dejamos jornadas pendientes.","Datos suficientes para calcular capacidad equivalente; no acreditan el plazo ni las horas por oficio."))))))))))))),"Hay una entrada con error. Corregimos el dato antes de cerrar la comprobación.")</f>
        <v>Datos suficientes para calcular capacidad equivalente; no acreditan el plazo ni las horas por oficio.</v>
      </c>
    </row>
    <row r="7" ht="49" customHeight="1">
      <c r="B7" s="59" t="str">
        <v>Trabajo total</v>
      </c>
      <c r="C7" s="60" t="n">
        <f>IFERROR(IF(K2&lt;&gt;1,"",IF(C20="h-persona/ud",C18*C21,IF(K3=1,C9*C33,""))),"")</f>
        <v>60</v>
      </c>
      <c r="D7" s="59" t="str">
        <v>h-persona</v>
      </c>
      <c r="E7" s="59" t="str">
        <v>Sumamos las horas de todas las personas. No son horas de calendario.</v>
      </c>
    </row>
    <row r="8" ht="49" customHeight="1">
      <c r="B8" s="59" t="str">
        <v>Trabajo total</v>
      </c>
      <c r="C8" s="60" t="n">
        <f>IFERROR(IF(AND(ISNUMBER(C7),K4=1),C7/C25,""),"")</f>
        <v>7.5</v>
      </c>
      <c r="D8" s="59" t="str">
        <v>jornadas-persona</v>
      </c>
      <c r="E8" s="59" t="str">
        <v>Horas-persona divididas entre las horas que indicamos para una jornada.</v>
      </c>
    </row>
    <row r="9" ht="49" customHeight="1">
      <c r="B9" s="59" t="str">
        <v>Cuadrilla equivalente</v>
      </c>
      <c r="C9" s="60" t="n">
        <f>IFERROR(IF(K2&lt;&gt;1,"",IF(C20="ud/h-cuadrilla",C18/C21,IF(C20="h-cuadrilla/ud",C18*C21,IF(K3=1,C18*C21/C33,"")))),"")</f>
        <v>20</v>
      </c>
      <c r="D9" s="59" t="str">
        <v>h de cuadrilla equivalentes</v>
      </c>
      <c r="E9" s="59" t="str">
        <v>Con cuadrilla definida y reparto uniforme, también son horas medias por persona. No asignan horas por oficio.</v>
      </c>
    </row>
    <row r="10" ht="49" customHeight="1">
      <c r="B10" s="59" t="str">
        <v>Cuadrilla equivalente</v>
      </c>
      <c r="C10" s="60" t="n">
        <f>IFERROR(IF(AND(ISNUMBER(C9),K4=1),C9/C25,""),"")</f>
        <v>2.5</v>
      </c>
      <c r="D10" s="59" t="str">
        <v>jornadas de cuadrilla equivalentes</v>
      </c>
      <c r="E10" s="59" t="str">
        <v>No es plazo de ejecución. No incluye esperas, secuencias ni otras tareas.</v>
      </c>
    </row>
    <row r="11" ht="27" customHeight="1">
      <c r="B11" s="53"/>
      <c r="C11" s="53"/>
      <c r="D11" s="53"/>
      <c r="E11" s="53"/>
    </row>
    <row r="12" ht="65" customHeight="1">
      <c r="B12" s="59" t="str">
        <v>Estado de los datos</v>
      </c>
      <c r="C12" s="59" t="str">
        <f>IF(K5=2,"ROJO",IF(K5=1,"ÁMBAR","VERDE"))</f>
        <v>VERDE</v>
      </c>
      <c r="D12" s="59"/>
      <c r="E12" s="59" t="str">
        <f>K6</f>
        <v>Datos suficientes para calcular capacidad equivalente; no acreditan el plazo ni las horas por oficio.</v>
      </c>
    </row>
    <row r="13" ht="25" customHeight="1">
      <c r="B13" s="57" t="str">
        <v>Verde significa que tenemos datos para calcular. Las jornadas equivalentes no fijan una fecha final ni reparten el trabajo por oficio. Amarillo claro: entradas editables.</v>
      </c>
      <c r="C13" s="57"/>
      <c r="D13" s="57"/>
      <c r="E13" s="57"/>
    </row>
    <row r="14" ht="25" customHeight="1">
      <c r="B14" s="57"/>
      <c r="C14" s="57"/>
      <c r="D14" s="57"/>
      <c r="E14" s="57"/>
    </row>
    <row r="15" ht="27" customHeight="1">
      <c r="B15" s="53"/>
      <c r="C15" s="53"/>
      <c r="D15" s="53"/>
      <c r="E15" s="53"/>
    </row>
    <row r="16" ht="36" customHeight="1">
      <c r="B16" s="58" t="str">
        <v>Dato de la tarea</v>
      </c>
      <c r="C16" s="58" t="str">
        <v>Nuestra entrada</v>
      </c>
      <c r="D16" s="58" t="str">
        <v>Unidad / lectura</v>
      </c>
      <c r="E16" s="58" t="str">
        <v>Qué necesitamos concretar</v>
      </c>
    </row>
    <row r="17" ht="67" customHeight="1">
      <c r="B17" s="59" t="str">
        <v>Tarea</v>
      </c>
      <c r="C17" s="61" t="str">
        <v>Ejemplo didáctico · una única tarea</v>
      </c>
      <c r="D17" s="59" t="str">
        <v>Una sola partida o trabajo</v>
      </c>
      <c r="E17" s="59" t="str">
        <v>Sustituimos el ejemplo; no mezclamos tareas con rendimientos distintos.</v>
      </c>
    </row>
    <row r="18" ht="52" customHeight="1">
      <c r="B18" s="59" t="str">
        <v>Cantidad</v>
      </c>
      <c r="C18" s="62" t="n">
        <v>100</v>
      </c>
      <c r="D18" s="59" t="str">
        <v>En la unidad de la fila siguiente</v>
      </c>
      <c r="E18" s="59" t="str">
        <v>Aceptamos cero explícito. Un vacío o un número pegado como texto sigue pendiente o incorrecto.</v>
      </c>
    </row>
    <row r="19" ht="52" customHeight="1">
      <c r="B19" s="59" t="str">
        <v>Unidad de la cantidad</v>
      </c>
      <c r="C19" s="61" t="str">
        <v>m²</v>
      </c>
      <c r="D19" s="59" t="str">
        <v>m², m³, m, ud, kg, t o l</v>
      </c>
      <c r="E19" s="59" t="str">
        <v>No convertimos m² en m³ automáticamente. Elegimos una unidad del desplegable.</v>
      </c>
    </row>
    <row r="20" ht="67" customHeight="1">
      <c r="B20" s="59" t="str">
        <v>Base del rendimiento</v>
      </c>
      <c r="C20" s="61" t="str">
        <v>ud/h-cuadrilla</v>
      </c>
      <c r="D20" s="59" t="str">
        <v>Elegimos qué representa el dato</v>
      </c>
      <c r="E20" s="59" t="str">
        <v>ud/h-cuadrilla: producción del equipo por hora. h-cuadrilla/ud: horas del equipo por unidad. h-persona/ud: suma de horas individuales por unidad.</v>
      </c>
    </row>
    <row r="21" ht="52" customHeight="1">
      <c r="B21" s="59" t="str">
        <v>Rendimiento</v>
      </c>
      <c r="C21" s="63" t="n">
        <v>5</v>
      </c>
      <c r="D21" s="59" t="str">
        <f>IF(C20="ud/h-cuadrilla",C22&amp;"/h de cuadrilla",IF(C20="h-cuadrilla/ud","h de cuadrilla/"&amp;C22,IF(C20="h-persona/ud","h-persona/"&amp;C22,"Sin unidad de tiempo")))</f>
        <v>m²/h de cuadrilla</v>
      </c>
      <c r="E21" s="59" t="str">
        <v>Siempre positivo. Si solo tenemos un precio o coste por unidad sin horas, elegimos Sin horas acreditadas.</v>
      </c>
    </row>
    <row r="22" ht="52" customHeight="1">
      <c r="B22" s="59" t="str">
        <v>Unidad a la que se refiere</v>
      </c>
      <c r="C22" s="61" t="str">
        <v>m²</v>
      </c>
      <c r="D22" s="59" t="str">
        <v>La misma que la cantidad</v>
      </c>
      <c r="E22" s="59" t="str">
        <v>Es la unidad de obra del rendimiento: por ejemplo m², tanto en m²/h como en h/m².</v>
      </c>
    </row>
    <row r="23" ht="67" customHeight="1">
      <c r="B23" s="59" t="str">
        <v>Origen del rendimiento</v>
      </c>
      <c r="C23" s="61" t="str">
        <v>Hipótesis a contrastar</v>
      </c>
      <c r="D23" s="59" t="str">
        <v>Observado, referencia o hipótesis</v>
      </c>
      <c r="E23" s="59" t="str">
        <v>Un descompuesto de una base no demuestra productividad observada. Una hipótesis no se convierte en un hecho.</v>
      </c>
    </row>
    <row r="24" ht="67" customHeight="1">
      <c r="B24" s="59" t="str">
        <v>Fuente y alcance del dato</v>
      </c>
      <c r="C24" s="61" t="str">
        <v>Ejercicio didáctico: 100 m², 5 m²/h de cuadrilla, 3 personas. Hipótesis a contrastar.</v>
      </c>
      <c r="D24" s="59" t="str">
        <v>Documento / registro / hipótesis</v>
      </c>
      <c r="E24" s="59" t="str">
        <v>Identificamos qué sostiene el rendimiento y las condiciones en que sirve. No sumamos horas de máquinas ni de cuadrillas sin desglosar como si fueran personas.</v>
      </c>
    </row>
    <row r="25" ht="52" customHeight="1">
      <c r="B25" s="59" t="str">
        <v>Horas de una jornada</v>
      </c>
      <c r="C25" s="64" t="n">
        <v>8</v>
      </c>
      <c r="D25" s="59" t="str">
        <v>h por jornada</v>
      </c>
      <c r="E25" s="59" t="str">
        <v>Lo indicamos nosotros. No deducimos la jornada de una categoría ni de un precio por hora. Hasta 24 h.</v>
      </c>
    </row>
    <row r="26" ht="27" customHeight="1">
      <c r="B26" s="53"/>
      <c r="C26" s="53"/>
      <c r="D26" s="53"/>
      <c r="E26" s="53"/>
    </row>
    <row r="27" ht="36" customHeight="1">
      <c r="B27" s="58" t="str">
        <v>Composición de la cuadrilla</v>
      </c>
      <c r="C27" s="58" t="str">
        <v>N.º de personas</v>
      </c>
      <c r="D27" s="58" t="str">
        <v>Lectura</v>
      </c>
      <c r="E27" s="58" t="str">
        <v>Sin suposiciones de calendario</v>
      </c>
    </row>
    <row r="28" ht="42" customHeight="1">
      <c r="B28" s="61" t="str">
        <v>Oficiales</v>
      </c>
      <c r="C28" s="65" t="n">
        <v>2</v>
      </c>
      <c r="D28" s="59" t="str">
        <v>Personas completas</v>
      </c>
      <c r="E28" s="59" t="str">
        <v>Para dedicaciones parciales necesitamos un estudio específico; aquí contamos personas enteras.</v>
      </c>
    </row>
    <row r="29" ht="42" customHeight="1">
      <c r="B29" s="61" t="str">
        <v>Ayudantes</v>
      </c>
      <c r="C29" s="65" t="n">
        <v>1</v>
      </c>
      <c r="D29" s="59" t="str">
        <v>Funciones identificadas</v>
      </c>
      <c r="E29" s="59" t="str">
        <v>No deducimos el número de personas del número de categorías del descompuesto.</v>
      </c>
    </row>
    <row r="30" ht="42" customHeight="1">
      <c r="B30" s="61"/>
      <c r="C30" s="65"/>
      <c r="D30" s="59" t="str">
        <v>Filas vacías: sin usar</v>
      </c>
      <c r="E30" s="59" t="str">
        <v>Un oficio sin número, o un número sin oficio, queda pendiente.</v>
      </c>
    </row>
    <row r="31" ht="42" customHeight="1">
      <c r="B31" s="61"/>
      <c r="C31" s="65"/>
      <c r="D31" s="59" t="str">
        <v>Sin horas por oficio</v>
      </c>
      <c r="E31" s="59" t="str">
        <v>Dividir una carga entre personas da una media equivalente, no las horas de cada categoría.</v>
      </c>
    </row>
    <row r="32" ht="42" customHeight="1">
      <c r="B32" s="61"/>
      <c r="C32" s="65"/>
      <c r="D32" s="59" t="str">
        <v>Equipo estable de referencia</v>
      </c>
      <c r="E32" s="59" t="str">
        <v>Cambiar el número de personas no garantiza que la producción mejore de forma proporcional.</v>
      </c>
    </row>
    <row r="33" ht="27" customHeight="1">
      <c r="B33" s="66" t="str">
        <v>Personas del equipo</v>
      </c>
      <c r="C33" s="66" t="n">
        <f>IF(K3=1,SUM(C28:C32),"")</f>
        <v>3</v>
      </c>
      <c r="D33" s="66" t="str">
        <v>personas</v>
      </c>
      <c r="E33" s="53"/>
    </row>
    <row r="34" ht="27" customHeight="1">
      <c r="B34" s="53"/>
      <c r="C34" s="53"/>
      <c r="D34" s="53"/>
      <c r="E34" s="53"/>
    </row>
    <row r="35" ht="25" customHeight="1">
      <c r="B35" s="67" t="str">
        <v>Nuestra regla: para repartir horas-persona entre personas hablamos siempre de capacidad equivalente. No afirmamos simultaneidad, duración de cada oficio ni fecha de finalización.</v>
      </c>
      <c r="C35" s="67"/>
      <c r="D35" s="67"/>
      <c r="E35" s="67"/>
    </row>
    <row r="36" ht="25" customHeight="1">
      <c r="B36" s="67"/>
      <c r="C36" s="67"/>
      <c r="D36" s="67"/>
      <c r="E36" s="67"/>
    </row>
    <row r="37" ht="27" customHeight="1">
      <c r="B37" s="53"/>
      <c r="C37" s="53"/>
      <c r="D37" s="53"/>
      <c r="E37" s="53"/>
    </row>
    <row r="38" ht="25" customHeight="1">
      <c r="B38" s="57" t="str">
        <v>Conservamos el rendimiento junto a su fuente y revisamos accesos, soporte, interferencias, medios y secuencias. Sin esa comprobación, las jornadas son una estimación de carga, no una promesa.</v>
      </c>
      <c r="C38" s="57"/>
      <c r="D38" s="57"/>
      <c r="E38" s="57"/>
    </row>
    <row r="39" ht="25" customHeight="1">
      <c r="B39" s="57"/>
      <c r="C39" s="57"/>
      <c r="D39" s="57"/>
      <c r="E39" s="57"/>
    </row>
    <row r="40" ht="27" customHeight="1">
      <c r="B40" s="53"/>
      <c r="C40" s="53"/>
      <c r="D40" s="53"/>
      <c r="E40" s="53"/>
    </row>
    <row r="41" ht="27" customHeight="1">
      <c r="B41" s="67" t="str">
        <v>Cuitó Digital · cuitodigital.com</v>
      </c>
      <c r="C41" s="67"/>
      <c r="D41" s="67"/>
      <c r="E41" s="67"/>
    </row>
    <row r="42" ht="27" customHeight="1">
      <c r="B42" s="53"/>
      <c r="C42" s="53"/>
      <c r="D42" s="53"/>
      <c r="E42" s="53"/>
    </row>
    <row r="43" ht="27" customHeight="1">
      <c r="B43" s="53"/>
      <c r="C43" s="53"/>
      <c r="D43" s="53"/>
      <c r="E43" s="53"/>
    </row>
  </sheetData>
  <sheetProtection sheet="1" objects="1" scenarios="1" formatCells="1" formatColumns="0" formatRows="0" insertColumns="1" insertRows="1" deleteColumns="1" deleteRows="1" sort="1" autoFilter="1" selectLockedCells="0" selectUnlockedCells="0"/>
  <mergeCells>
    <mergeCell ref="B2:D3"/>
    <mergeCell ref="B5:E5"/>
    <mergeCell ref="B13:E14"/>
    <mergeCell ref="B35:E36"/>
    <mergeCell ref="B38:E39"/>
    <mergeCell ref="B41:E41"/>
  </mergeCells>
  <conditionalFormatting sqref="C12:C12">
    <cfRule type="expression" dxfId="0" priority="1">
      <formula>$K$5=0</formula>
    </cfRule>
    <cfRule type="expression" dxfId="1" priority="2">
      <formula>$K$5=1</formula>
    </cfRule>
    <cfRule type="expression" dxfId="2" priority="3">
      <formula>$K$5=2</formula>
    </cfRule>
  </conditionalFormatting>
  <dataValidations count="8">
    <dataValidation type="list" sqref="C19" showErrorMessage="1" errorStyle="stop" allowBlank="1" errorTitle="Revisamos el dato" error="Elegimos una opción válida. Un dato pendiente no es cero.">
      <formula1>"m²,m³,m,ud,kg,t,l"</formula1>
    </dataValidation>
    <dataValidation type="list" sqref="C22" showErrorMessage="1" errorStyle="stop" allowBlank="1" errorTitle="Revisamos el dato" error="Elegimos una opción válida. Un dato pendiente no es cero.">
      <formula1>"m²,m³,m,ud,kg,t,l"</formula1>
    </dataValidation>
    <dataValidation type="list" sqref="C20" showErrorMessage="1" errorStyle="stop" allowBlank="1" errorTitle="Revisamos el dato" error="Elegimos una opción válida. Un dato pendiente no es cero.">
      <formula1>"ud/h-cuadrilla,h-cuadrilla/ud,h-persona/ud,Sin horas acreditadas"</formula1>
    </dataValidation>
    <dataValidation type="list" sqref="C23" showErrorMessage="1" errorStyle="stop" allowBlank="1" errorTitle="Revisamos el dato" error="Elegimos una opción válida. Un dato pendiente no es cero.">
      <formula1>"Observado en nuestros trabajos,Referencia de presupuesto/base,Hipótesis a contrastar"</formula1>
    </dataValidation>
    <dataValidation type="decimal" operator="greaterThanOrEqual" sqref="C18" showErrorMessage="1" errorStyle="stop" allowBlank="1" errorTitle="Revisamos el dato" error="Elegimos una opción válida. Un dato pendiente no es cero.">
      <formula1>0</formula1>
    </dataValidation>
    <dataValidation type="decimal" operator="greaterThan" sqref="C21" showErrorMessage="1" errorStyle="stop" allowBlank="1" errorTitle="Revisamos el dato" error="Elegimos una opción válida. Un dato pendiente no es cero.">
      <formula1>0</formula1>
    </dataValidation>
    <dataValidation type="decimal" operator="between" sqref="C25" showErrorMessage="1" errorStyle="stop" allowBlank="1" errorTitle="Revisamos el dato" error="Elegimos una opción válida. Un dato pendiente no es cero.">
      <formula1>0.01</formula1>
      <formula2>24</formula2>
    </dataValidation>
    <dataValidation type="whole" operator="greaterThanOrEqual" sqref="C28:C32" showErrorMessage="1" errorStyle="stop" allowBlank="1" errorTitle="Revisamos el dato" error="Elegimos una opción válida. Un dato pendiente no es cero.">
      <formula1>0</formula1>
    </dataValidation>
  </dataValidations>
  <pageMargins left=".25" right=".25" top=".35" bottom=".35" header=".15" footer=".15"/>
  <pageSetup paperSize="9" orientation="landscape" fitToWidth="1" fitToHeight="0"/>
  <headerFooter>
    <oddFooter>&amp;LCuitó Digital · cuitodigital.com&amp;R&amp;P</oddFooter>
  </headerFooter>
  <drawing r:id="Rc71dea92b5764d6b"/>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34" hidden="0" customWidth="1"/>
    <col min="3" max="3" width="27" hidden="0" customWidth="1"/>
    <col min="4" max="4" width="25" hidden="0" customWidth="1"/>
    <col min="5" max="5" width="54" hidden="0" customWidth="1"/>
  </cols>
  <sheetData>
    <row r="1" ht="27" customHeight="1">
      <c r="B1" s="53"/>
      <c r="C1" s="53"/>
      <c r="D1" s="53"/>
      <c r="E1" s="53"/>
    </row>
    <row r="2" ht="25" customHeight="1">
      <c r="B2" s="54" t="str">
        <v>Cómo contamos horas y jornadas</v>
      </c>
      <c r="C2" s="54"/>
      <c r="D2" s="54"/>
      <c r="E2" s="53"/>
    </row>
    <row r="3" ht="25" customHeight="1">
      <c r="B3" s="54"/>
      <c r="C3" s="54"/>
      <c r="D3" s="54"/>
      <c r="E3" s="53"/>
    </row>
    <row r="4" ht="27" customHeight="1">
      <c r="B4" s="56"/>
      <c r="C4" s="56"/>
      <c r="D4" s="56"/>
      <c r="E4" s="56"/>
    </row>
    <row r="5" ht="27" customHeight="1">
      <c r="B5" s="53"/>
      <c r="C5" s="53"/>
      <c r="D5" s="53"/>
      <c r="E5" s="53"/>
    </row>
    <row r="6" ht="28" customHeight="1">
      <c r="B6" s="57" t="str">
        <v>Guardamos una copia. En JORNADAS sustituimos las entradas amarillas de una única tarea. Las fórmulas quedan bloqueadas y podemos retirar la protección de hoja sin contraseña para adaptar el archivo.</v>
      </c>
      <c r="C6" s="57"/>
      <c r="D6" s="57"/>
      <c r="E6" s="57"/>
    </row>
    <row r="7" ht="28" customHeight="1">
      <c r="B7" s="57"/>
      <c r="C7" s="57"/>
      <c r="D7" s="57"/>
      <c r="E7" s="57"/>
    </row>
    <row r="8" ht="27" customHeight="1">
      <c r="B8" s="53"/>
      <c r="C8" s="53"/>
      <c r="D8" s="53"/>
      <c r="E8" s="53"/>
    </row>
    <row r="9" ht="28" customHeight="1">
      <c r="B9" s="57" t="str">
        <v>ud/h-cuadrilla: el rendimiento expresa la producción de todo el equipo por hora. Dividimos cantidad entre rendimiento. h-cuadrilla/ud: multiplicamos cantidad por rendimiento. Con una cuadrilla constante, multiplicamos esas horas por sus personas para obtener horas-persona.</v>
      </c>
      <c r="C9" s="57"/>
      <c r="D9" s="57"/>
      <c r="E9" s="57"/>
    </row>
    <row r="10" ht="28" customHeight="1">
      <c r="B10" s="57"/>
      <c r="C10" s="57"/>
      <c r="D10" s="57"/>
      <c r="E10" s="57"/>
    </row>
    <row r="11" ht="27" customHeight="1">
      <c r="B11" s="53"/>
      <c r="C11" s="53"/>
      <c r="D11" s="53"/>
      <c r="E11" s="53"/>
    </row>
    <row r="12" ht="28" customHeight="1">
      <c r="B12" s="57" t="str">
        <v>h-persona/ud: multiplicamos cantidad por rendimiento y obtenemos la suma de horas de todas las personas. Si el dato se forma sumando categorías, comprobamos que todas sean horas individuales: no sumamos máquinas ni una cuadrilla de composición desconocida.</v>
      </c>
      <c r="C12" s="57"/>
      <c r="D12" s="57"/>
      <c r="E12" s="57"/>
    </row>
    <row r="13" ht="28" customHeight="1">
      <c r="B13" s="57"/>
      <c r="C13" s="57"/>
      <c r="D13" s="57"/>
      <c r="E13" s="57"/>
    </row>
    <row r="14" ht="27" customHeight="1">
      <c r="B14" s="53"/>
      <c r="C14" s="53"/>
      <c r="D14" s="53"/>
      <c r="E14" s="53"/>
    </row>
    <row r="15" ht="28" customHeight="1">
      <c r="B15" s="57" t="str">
        <v>Las horas-persona se pueden calcular sin conocer cuántas personas formarán la cuadrilla. Dividirlas entre personas solo da horas equivalentes de equipo. No permite repartir horas entre oficios ni asegurar que todos trabajen a la vez.</v>
      </c>
      <c r="C15" s="57"/>
      <c r="D15" s="57"/>
      <c r="E15" s="57"/>
    </row>
    <row r="16" ht="28" customHeight="1">
      <c r="B16" s="57"/>
      <c r="C16" s="57"/>
      <c r="D16" s="57"/>
      <c r="E16" s="57"/>
    </row>
    <row r="17" ht="27" customHeight="1">
      <c r="B17" s="53"/>
      <c r="C17" s="53"/>
      <c r="D17" s="53"/>
      <c r="E17" s="53"/>
    </row>
    <row r="18" ht="28" customHeight="1">
      <c r="B18" s="57" t="str">
        <v>Dividimos horas-persona entre horas de jornada para obtener jornadas-persona. Dividimos horas equivalentes del equipo entre esa misma jornada para obtener jornadas equivalentes de cuadrilla. No redondeamos hacia arriba ni las presentamos como días de calendario.</v>
      </c>
      <c r="C18" s="57"/>
      <c r="D18" s="57"/>
      <c r="E18" s="57"/>
    </row>
    <row r="19" ht="28" customHeight="1">
      <c r="B19" s="57"/>
      <c r="C19" s="57"/>
      <c r="D19" s="57"/>
      <c r="E19" s="57"/>
    </row>
    <row r="20" ht="27" customHeight="1">
      <c r="B20" s="53"/>
      <c r="C20" s="53"/>
      <c r="D20" s="53"/>
      <c r="E20" s="53"/>
    </row>
    <row r="21" ht="28" customHeight="1">
      <c r="B21" s="57" t="str">
        <v>Si cambian accesos, soporte, medios, coordinación o secuencias, revisamos el rendimiento. Añadir personas no garantiza la misma producción por persona. Una referencia de una base o un presupuesto no acredita ejecución observada.</v>
      </c>
      <c r="C21" s="57"/>
      <c r="D21" s="57"/>
      <c r="E21" s="57"/>
    </row>
    <row r="22" ht="28" customHeight="1">
      <c r="B22" s="57"/>
      <c r="C22" s="57"/>
      <c r="D22" s="57"/>
      <c r="E22" s="57"/>
    </row>
    <row r="23" ht="27" customHeight="1">
      <c r="B23" s="53"/>
      <c r="C23" s="53"/>
      <c r="D23" s="53"/>
      <c r="E23" s="53"/>
    </row>
    <row r="24" ht="28" customHeight="1">
      <c r="B24" s="57" t="str">
        <v>El estado verde indica que podemos calcular con los datos introducidos. Ámbar: quedan datos por concretar, aunque una parte del resultado sea calculable. Rojo: hay datos incompatibles o no tenemos horas acreditadas. El color no califica un rendimiento como bueno o malo.</v>
      </c>
      <c r="C24" s="57"/>
      <c r="D24" s="57"/>
      <c r="E24" s="57"/>
    </row>
    <row r="25" ht="28" customHeight="1">
      <c r="B25" s="57"/>
      <c r="C25" s="57"/>
      <c r="D25" s="57"/>
      <c r="E25" s="57"/>
    </row>
    <row r="26" ht="27" customHeight="1">
      <c r="B26" s="53"/>
      <c r="C26" s="53"/>
      <c r="D26" s="53"/>
      <c r="E26" s="53"/>
    </row>
    <row r="27" ht="28" customHeight="1">
      <c r="B27" s="57" t="str">
        <v>Un vacío es pendiente. Aceptamos cantidad 0 expresa; rendimiento y composición total deben ser positivos. La jornada no supera 24 h. Cantidad y rendimiento muestran hasta seis decimales; jornada, dos. Los números pegados como texto o con más precisión se señalan.</v>
      </c>
      <c r="C27" s="57"/>
      <c r="D27" s="57"/>
      <c r="E27" s="57"/>
    </row>
    <row r="28" ht="28" customHeight="1">
      <c r="B28" s="57"/>
      <c r="C28" s="57"/>
      <c r="D28" s="57"/>
      <c r="E28" s="57"/>
    </row>
    <row r="29" ht="27" customHeight="1">
      <c r="B29" s="53"/>
      <c r="C29" s="53"/>
      <c r="D29" s="53"/>
      <c r="E29" s="53"/>
    </row>
    <row r="30" ht="28" customHeight="1">
      <c r="B30" s="57" t="str">
        <v>Conservamos el cálculo completo y mostramos hasta seis decimales, sin redondear al alza. En este recurso calculamos carga de trabajo. La fecha final necesita estudiar secuencias, medios, dedicaciones y condiciones de la obra.</v>
      </c>
      <c r="C30" s="57"/>
      <c r="D30" s="57"/>
      <c r="E30" s="57"/>
    </row>
    <row r="31" ht="28" customHeight="1">
      <c r="B31" s="57"/>
      <c r="C31" s="57"/>
      <c r="D31" s="57"/>
      <c r="E31" s="57"/>
    </row>
    <row r="32" ht="27" customHeight="1">
      <c r="B32" s="53"/>
      <c r="C32" s="53"/>
      <c r="D32" s="53"/>
      <c r="E32" s="53"/>
    </row>
    <row r="33" ht="27" customHeight="1">
      <c r="B33" s="53"/>
      <c r="C33" s="53"/>
      <c r="D33" s="53"/>
      <c r="E33" s="53"/>
    </row>
    <row r="34" ht="36" customHeight="1">
      <c r="B34" s="58" t="str">
        <v>Ejemplo ya cargado</v>
      </c>
      <c r="C34" s="58" t="str">
        <v>Cantidad / rendimiento</v>
      </c>
      <c r="D34" s="58" t="str">
        <v>Equipo / jornada</v>
      </c>
      <c r="E34" s="58" t="str">
        <v>Resultado esperado</v>
      </c>
    </row>
    <row r="35" ht="52" customHeight="1">
      <c r="B35" s="59" t="str">
        <v>Ejercicio didáctico, no tarifa ni rendimiento recomendado</v>
      </c>
      <c r="C35" s="59" t="n">
        <v>100</v>
      </c>
      <c r="D35" s="59" t="str">
        <v>Tres personas</v>
      </c>
      <c r="E35" s="59" t="str">
        <v>20 h-equipo equivalentes; 60 h-persona</v>
      </c>
    </row>
    <row r="36" ht="52" customHeight="1">
      <c r="B36" s="59" t="str">
        <v>Producción de cuadrilla</v>
      </c>
      <c r="C36" s="59" t="n">
        <v>5</v>
      </c>
      <c r="D36" s="59" t="str">
        <v>8 h por jornada</v>
      </c>
      <c r="E36" s="59" t="str">
        <v>2,5 jornadas-equipo equivalentes; 7,5 jornadas-persona</v>
      </c>
    </row>
    <row r="37" ht="27" customHeight="1">
      <c r="B37" s="53"/>
      <c r="C37" s="53"/>
      <c r="D37" s="53"/>
      <c r="E37" s="53"/>
    </row>
    <row r="38" ht="27" customHeight="1">
      <c r="B38" s="57" t="str">
        <v>Ejemplo: 100 m² a 5 m² por hora de cuadrilla implican 20 horas de equipo. Si el equipo constante son 3 personas, son 60 horas-persona. No inferimos cuándo acabarán ni que cada oficio tenga exactamente esa dedicación.</v>
      </c>
      <c r="C38" s="57"/>
      <c r="D38" s="57"/>
      <c r="E38" s="57"/>
    </row>
    <row r="39" ht="27" customHeight="1">
      <c r="B39" s="57"/>
      <c r="C39" s="57"/>
      <c r="D39" s="57"/>
      <c r="E39" s="57"/>
    </row>
    <row r="40" ht="27" customHeight="1">
      <c r="B40" s="53"/>
      <c r="C40" s="53"/>
      <c r="D40" s="53"/>
      <c r="E40" s="53"/>
    </row>
    <row r="41" ht="36" customHeight="1">
      <c r="B41" s="58" t="str">
        <v>Casos reales anonimizados</v>
      </c>
      <c r="C41" s="58" t="str">
        <v>Datos aproximados</v>
      </c>
      <c r="D41" s="58" t="str">
        <v>Qué podemos calcular</v>
      </c>
      <c r="E41" s="58" t="str">
        <v>Qué sigue pendiente</v>
      </c>
    </row>
    <row r="42" ht="95" customHeight="1">
      <c r="B42" s="59" t="str">
        <v>Ejemplo aproximado 1 · levantado de pavimento</v>
      </c>
      <c r="C42" s="59" t="str">
        <v>≈540 m² × 0,43 h-persona/m²</v>
      </c>
      <c r="D42" s="59" t="str">
        <v>232,2 h-persona</v>
      </c>
      <c r="E42" s="59" t="str">
        <v>Sin composición ni jornada acreditadas: no hay jornadas ni horas de cuadrilla calculables.</v>
      </c>
    </row>
    <row r="43" ht="95" customHeight="1">
      <c r="B43" s="59" t="str">
        <v>Ejemplo aproximado 2 · alicatado</v>
      </c>
      <c r="C43" s="59" t="str">
        <v>≈47 m² × (0,38 + 0,38) h-persona/m²</v>
      </c>
      <c r="D43" s="59" t="str">
        <v>35,72 h-persona totales</v>
      </c>
      <c r="E43" s="59" t="str">
        <v>Las dos categorías no demuestran dos personas simultáneas. Composición y jornada pendientes.</v>
      </c>
    </row>
    <row r="44" ht="95" customHeight="1">
      <c r="B44" s="59" t="str">
        <v>Ejemplo aproximado 3 · tabique</v>
      </c>
      <c r="C44" s="59" t="str">
        <v>≈280 m²; mano de obra por m², sin horas</v>
      </c>
      <c r="D44" s="59" t="str">
        <v>Sin cálculo de tiempo</v>
      </c>
      <c r="E44" s="59" t="str">
        <v>La denominación mano de obra no transforma un coeficiente por m² en horas.</v>
      </c>
    </row>
    <row r="45" ht="27" customHeight="1">
      <c r="B45" s="53"/>
      <c r="C45" s="53"/>
      <c r="D45" s="53"/>
      <c r="E45" s="53"/>
    </row>
    <row r="46" ht="28" customHeight="1">
      <c r="B46" s="57" t="str">
        <v>Los tres casos son partidas distintas de una misma obra real. Cantidades aproximadas para no identificarla. Las horas proceden de descompuestos de referencia, no de ejecución observada. No trasladamos importes, códigos ni fuentes privadas.</v>
      </c>
      <c r="C46" s="57"/>
      <c r="D46" s="57"/>
      <c r="E46" s="57"/>
    </row>
    <row r="47" ht="28" customHeight="1">
      <c r="B47" s="57"/>
      <c r="C47" s="57"/>
      <c r="D47" s="57"/>
      <c r="E47" s="57"/>
    </row>
    <row r="48" ht="27" customHeight="1">
      <c r="B48" s="53"/>
      <c r="C48" s="53"/>
      <c r="D48" s="53"/>
      <c r="E48" s="53"/>
    </row>
    <row r="49" ht="28" customHeight="1">
      <c r="B49" s="57" t="str">
        <v>Para probar con nuestro dato: escogemos la base correcta y la misma unidad de obra. Conservamos la fuente, composición y jornada que realmente conocemos. Si falta una, dejamos el resultado correspondiente pendiente.</v>
      </c>
      <c r="C49" s="57"/>
      <c r="D49" s="57"/>
      <c r="E49" s="57"/>
    </row>
    <row r="50" ht="28" customHeight="1">
      <c r="B50" s="57"/>
      <c r="C50" s="57"/>
      <c r="D50" s="57"/>
      <c r="E50" s="57"/>
    </row>
    <row r="51" ht="27" customHeight="1">
      <c r="B51" s="53"/>
      <c r="C51" s="53"/>
      <c r="D51" s="53"/>
      <c r="E51" s="53"/>
    </row>
    <row r="52" ht="27" customHeight="1">
      <c r="B52" s="57" t="str">
        <v>Todos los datos de entrada se editan en JORNADAS. En esta hoja conservamos instrucciones y ejemplos. La protección sin contraseña evita cambios accidentales; se puede desproteger para adaptar textos y diseño.</v>
      </c>
      <c r="C52" s="57"/>
      <c r="D52" s="57"/>
      <c r="E52" s="57"/>
    </row>
    <row r="53" ht="27" customHeight="1">
      <c r="B53" s="57"/>
      <c r="C53" s="57"/>
      <c r="D53" s="57"/>
      <c r="E53" s="57"/>
    </row>
    <row r="54" ht="27" customHeight="1">
      <c r="B54" s="53"/>
      <c r="C54" s="53"/>
      <c r="D54" s="53"/>
      <c r="E54" s="53"/>
    </row>
    <row r="55" ht="27" customHeight="1">
      <c r="B55" s="67" t="str">
        <v>Cuitó Digital · cuitodigital.com</v>
      </c>
      <c r="C55" s="67"/>
      <c r="D55" s="67"/>
      <c r="E55" s="67"/>
    </row>
    <row r="56" ht="27" customHeight="1">
      <c r="B56" s="67" t="str">
        <v>¿Lo quieres hecho? cuitodigital.com/presupuestos-a-medida</v>
      </c>
      <c r="C56" s="67"/>
      <c r="D56" s="67"/>
      <c r="E56" s="67"/>
    </row>
    <row r="57" ht="27" customHeight="1">
      <c r="B57" s="67"/>
      <c r="C57" s="67"/>
      <c r="D57" s="67"/>
      <c r="E57" s="67"/>
    </row>
    <row r="58" ht="27" customHeight="1">
      <c r="B58" s="53"/>
      <c r="C58" s="53"/>
      <c r="D58" s="53"/>
      <c r="E58" s="53"/>
    </row>
    <row r="59" ht="27" customHeight="1">
      <c r="B59" s="53"/>
      <c r="C59" s="53"/>
      <c r="D59" s="53"/>
      <c r="E59" s="53"/>
    </row>
  </sheetData>
  <sheetProtection sheet="1" objects="1" scenarios="1" formatCells="1" formatColumns="0" formatRows="0" insertColumns="1" insertRows="1" deleteColumns="1" deleteRows="1" sort="1" autoFilter="1" selectLockedCells="0" selectUnlockedCells="0"/>
  <mergeCells>
    <mergeCell ref="B2:D3"/>
    <mergeCell ref="B6:E7"/>
    <mergeCell ref="B9:E10"/>
    <mergeCell ref="B12:E13"/>
    <mergeCell ref="B15:E16"/>
    <mergeCell ref="B18:E19"/>
    <mergeCell ref="B21:E22"/>
    <mergeCell ref="B24:E25"/>
    <mergeCell ref="B27:E28"/>
    <mergeCell ref="B30:E31"/>
    <mergeCell ref="B38:E39"/>
    <mergeCell ref="B46:E47"/>
    <mergeCell ref="B49:E50"/>
    <mergeCell ref="B52:E53"/>
    <mergeCell ref="B55:E55"/>
    <mergeCell ref="B56:E57"/>
  </mergeCells>
  <pageMargins left=".25" right=".25" top=".35" bottom=".35" header=".15" footer=".15"/>
  <pageSetup paperSize="9" orientation="landscape" fitToWidth="1" fitToHeight="0"/>
  <headerFooter>
    <oddFooter>&amp;LCuitó Digital · cuitodigital.com&amp;R&amp;P</oddFooter>
  </headerFooter>
  <drawing r:id="R8f3820cf33004b4d"/>
</worksheet>
</file>

<file path=docProps/core.xml><?xml version="1.0" encoding="utf-8"?>
<cp:coreProperties xmlns:cp="http://schemas.openxmlformats.org/package/2006/metadata/core-properties" xmlns:dc="http://purl.org/dc/elements/1.1/">
  <dc:creator>Cuitó Digital</dc:creator>
  <cp:lastModifiedBy>Cuitó Digital</cp:lastModifiedBy>
  <dc:title>¿Cuántas jornadas estás presupuestando realmente?</dc:title>
</cp:coreProperties>
</file>