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b001443d244fb" 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UALIZAR" sheetId="1" r:id="Rbc9cd5a04b77448a"/>
    <sheet name="FACTORES" sheetId="2" r:id="R15ab1912f72c4b2e"/>
    <sheet name="LÉEME" sheetId="3" r:id="R3b4aabc73eb04b5e"/>
    <sheet name="LÍMITES" sheetId="4" r:id="R54e69f5343234a8d"/>
  </sheets>
  <definedNames>
    <definedName name="_xlnm.Print_Area" localSheetId="0">'ACTUALIZAR'!$B$2:$H$64</definedName>
    <definedName name="_xlnm.Print_Area" localSheetId="1">'FACTORES'!$B$2:$J$27</definedName>
    <definedName name="_xlnm.Print_Area" localSheetId="2">'LÉEME'!$B$2:$H$53</definedName>
    <definedName name="_xlnm.Print_Area" localSheetId="3">'LÍMITES'!$B$2:$H$56</definedName>
  </definedNames>
  <calcPr calcMode="auto" fullCalcOnLoad="1" forceFullCalc="1"/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5">
    <numFmt numFmtId="200" formatCode="mmm-yyyy"/>
    <numFmt numFmtId="201" formatCode="#,##0.00&quot; €&quot;;[Red]-#,##0.00&quot; €&quot;;0.00&quot; €&quot;"/>
    <numFmt numFmtId="202" formatCode="0.0%"/>
    <numFmt numFmtId="203" formatCode="0.0000&quot; ×&quot;"/>
    <numFmt numFmtId="204" formatCode="#,##0.0"/>
  </numFmts>
  <fonts count="8">
    <font>
      <sz val="11"/>
      <name val="Carlito"/>
    </font>
    <font>
      <sz val="11"/>
      <color rgb="FF0B1F3A"/>
      <name val="Arial"/>
    </font>
    <font>
      <b/>
      <sz val="17"/>
      <color rgb="FF0B1F3A"/>
      <name val="Arial"/>
    </font>
    <font>
      <sz val="10"/>
      <color rgb="FF0B1F3A"/>
      <name val="Arial"/>
    </font>
    <font>
      <sz val="10"/>
      <color rgb="FF526174"/>
      <name val="Arial"/>
    </font>
    <font>
      <b/>
      <sz val="11"/>
      <color rgb="FF0B1F3A"/>
      <name val="Arial"/>
    </font>
    <font>
      <b/>
      <sz val="11"/>
      <color rgb="FFFFFFFF"/>
      <name val="Arial"/>
    </font>
    <font>
      <sz val="11"/>
      <color rgb="FFE87524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rgb="FF0B1F3A"/>
      </patternFill>
    </fill>
    <fill>
      <patternFill patternType="solid">
        <fgColor rgb="FFF2F4F6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E87524"/>
      </bottom>
      <diagonal/>
    </border>
  </borders>
  <cellStyleXfs count="1">
    <xf numFmtId="0" fontId="0" fillId="0" borderId="0"/>
  </cellStyleXfs>
  <cellXfs count="41">
    <xf numFmtId="0" fontId="0" fillId="0" borderId="0" xfId="0" applyProtection="1">
      <protection locked="1" hidden="0"/>
    </xf>
    <xf numFmtId="0" fontId="0" fillId="2" borderId="0" xfId="0" applyNumberFormat="1" applyFont="1" applyFill="1" applyBorder="1" applyProtection="1">
      <protection locked="1" hidden="0"/>
    </xf>
    <xf numFmtId="0" fontId="1" fillId="2" borderId="0" xfId="0" applyNumberFormat="1" applyFont="1" applyFill="1" applyBorder="1" applyProtection="1">
      <protection locked="1" hidden="0"/>
    </xf>
    <xf numFmtId="0" fontId="1" fillId="2" borderId="0" xfId="0" applyNumberFormat="1" applyFont="1" applyFill="1" applyBorder="1" applyAlignment="1" applyProtection="1">
      <alignment vertical="center"/>
      <protection locked="1" hidden="0"/>
    </xf>
    <xf numFmtId="0" fontId="2" fillId="2" borderId="0" xfId="0" applyNumberFormat="1" applyFont="1" applyFill="1" applyBorder="1" applyAlignment="1" applyProtection="1">
      <alignment vertical="center"/>
      <protection locked="1" hidden="0"/>
    </xf>
    <xf numFmtId="0" fontId="2" fillId="2" borderId="0" xfId="0" applyNumberFormat="1" applyFont="1" applyFill="1" applyBorder="1" applyAlignment="1" applyProtection="1">
      <alignment vertical="center" wrapText="1"/>
      <protection locked="1" hidden="0"/>
    </xf>
    <xf numFmtId="0" fontId="1" fillId="2" borderId="1" xfId="0" applyNumberFormat="1" applyFont="1" applyFill="1" applyBorder="1" applyAlignment="1" applyProtection="1">
      <alignment vertical="center"/>
      <protection locked="1" hidden="0"/>
    </xf>
    <xf numFmtId="0" fontId="1" fillId="3" borderId="0" xfId="0" applyNumberFormat="1" applyFont="1" applyFill="1" applyBorder="1" applyAlignment="1" applyProtection="1">
      <alignment vertical="center"/>
      <protection locked="1" hidden="0"/>
    </xf>
    <xf numFmtId="0" fontId="3" fillId="3" borderId="0" xfId="0" applyNumberFormat="1" applyFont="1" applyFill="1" applyBorder="1" applyAlignment="1" applyProtection="1">
      <alignment vertical="center"/>
      <protection locked="1" hidden="0"/>
    </xf>
    <xf numFmtId="200" fontId="1" fillId="2" borderId="0" xfId="0" applyNumberFormat="1" applyFont="1" applyFill="1" applyBorder="1" applyAlignment="1" applyProtection="1">
      <alignment vertical="center"/>
      <protection locked="1" hidden="0"/>
    </xf>
    <xf numFmtId="0" fontId="4" fillId="2" borderId="0" xfId="0" applyNumberFormat="1" applyFont="1" applyFill="1" applyBorder="1" applyAlignment="1" applyProtection="1">
      <alignment vertical="center"/>
      <protection locked="1" hidden="0"/>
    </xf>
    <xf numFmtId="0" fontId="4" fillId="2" borderId="0" xfId="0" applyNumberFormat="1" applyFont="1" applyFill="1" applyBorder="1" applyAlignment="1" applyProtection="1">
      <alignment vertical="center" wrapText="1"/>
      <protection locked="1" hidden="0"/>
    </xf>
    <xf numFmtId="201" fontId="1" fillId="2" borderId="0" xfId="0" applyNumberFormat="1" applyFont="1" applyFill="1" applyBorder="1" applyAlignment="1" applyProtection="1">
      <alignment vertical="center"/>
      <protection locked="1" hidden="0"/>
    </xf>
    <xf numFmtId="0" fontId="5" fillId="2" borderId="0" xfId="0" applyNumberFormat="1" applyFont="1" applyFill="1" applyBorder="1" applyAlignment="1" applyProtection="1">
      <alignment vertical="center"/>
      <protection locked="1" hidden="0"/>
    </xf>
    <xf numFmtId="201" fontId="5" fillId="2" borderId="0" xfId="0" applyNumberFormat="1" applyFont="1" applyFill="1" applyBorder="1" applyAlignment="1" applyProtection="1">
      <alignment vertical="center"/>
      <protection locked="1" hidden="0"/>
    </xf>
    <xf numFmtId="0" fontId="5" fillId="2" borderId="0" xfId="0" applyNumberFormat="1" applyFont="1" applyFill="1" applyBorder="1" applyAlignment="1" applyProtection="1">
      <alignment vertical="center" wrapText="1"/>
      <protection locked="1" hidden="0"/>
    </xf>
    <xf numFmtId="0" fontId="1" fillId="2" borderId="0" xfId="0" applyNumberFormat="1" applyFont="1" applyFill="1" applyBorder="1" applyAlignment="1" applyProtection="1">
      <alignment vertical="center" wrapText="1"/>
      <protection locked="1" hidden="0"/>
    </xf>
    <xf numFmtId="0" fontId="1" fillId="4" borderId="0" xfId="0" applyNumberFormat="1" applyFont="1" applyFill="1" applyBorder="1" applyAlignment="1" applyProtection="1">
      <alignment vertical="center"/>
      <protection locked="1" hidden="0"/>
    </xf>
    <xf numFmtId="0" fontId="6" fillId="4" borderId="0" xfId="0" applyNumberFormat="1" applyFont="1" applyFill="1" applyBorder="1" applyAlignment="1" applyProtection="1">
      <alignment vertical="center"/>
      <protection locked="1" hidden="0"/>
    </xf>
    <xf numFmtId="0" fontId="6" fillId="4" borderId="0" xfId="0" applyNumberFormat="1" applyFont="1" applyFill="1" applyBorder="1" applyAlignment="1" applyProtection="1">
      <alignment vertical="center" wrapText="1"/>
      <protection locked="1" hidden="0"/>
    </xf>
    <xf numFmtId="0" fontId="6" fillId="4" borderId="0" xfId="0" applyNumberFormat="1" applyFont="1" applyFill="1" applyBorder="1" applyAlignment="1" applyProtection="1">
      <alignment horizontal="center" vertical="center" wrapText="1"/>
      <protection locked="1" hidden="0"/>
    </xf>
    <xf numFmtId="0" fontId="1" fillId="3" borderId="0" xfId="0" applyNumberFormat="1" applyFont="1" applyFill="1" applyBorder="1" applyAlignment="1" applyProtection="1">
      <alignment vertical="center" wrapText="1"/>
      <protection locked="1" hidden="0"/>
    </xf>
    <xf numFmtId="201" fontId="1" fillId="3" borderId="0" xfId="0" applyNumberFormat="1" applyFont="1" applyFill="1" applyBorder="1" applyAlignment="1" applyProtection="1">
      <alignment vertical="center"/>
      <protection locked="1" hidden="0"/>
    </xf>
    <xf numFmtId="202" fontId="1" fillId="3" borderId="0" xfId="0" applyNumberFormat="1" applyFont="1" applyFill="1" applyBorder="1" applyAlignment="1" applyProtection="1">
      <alignment vertical="center"/>
      <protection locked="1" hidden="0"/>
    </xf>
    <xf numFmtId="200" fontId="1" fillId="3" borderId="0" xfId="0" applyNumberFormat="1" applyFont="1" applyFill="1" applyBorder="1" applyAlignment="1" applyProtection="1">
      <alignment vertical="center" wrapText="1"/>
      <protection locked="1" hidden="0"/>
    </xf>
    <xf numFmtId="0" fontId="3" fillId="2" borderId="0" xfId="0" applyNumberFormat="1" applyFont="1" applyFill="1" applyBorder="1" applyAlignment="1" applyProtection="1">
      <alignment vertical="center"/>
      <protection locked="1" hidden="0"/>
    </xf>
    <xf numFmtId="0" fontId="3" fillId="2" borderId="0" xfId="0" applyNumberFormat="1" applyFont="1" applyFill="1" applyBorder="1" applyAlignment="1" applyProtection="1">
      <alignment vertical="center" wrapText="1"/>
      <protection locked="1" hidden="0"/>
    </xf>
    <xf numFmtId="203" fontId="1" fillId="2" borderId="0" xfId="0" applyNumberFormat="1" applyFont="1" applyFill="1" applyBorder="1" applyAlignment="1" applyProtection="1">
      <alignment vertical="center"/>
      <protection locked="1" hidden="0"/>
    </xf>
    <xf numFmtId="0" fontId="1" fillId="5" borderId="0" xfId="0" applyNumberFormat="1" applyFont="1" applyFill="1" applyBorder="1" applyAlignment="1" applyProtection="1">
      <alignment vertical="center"/>
      <protection locked="1" hidden="0"/>
    </xf>
    <xf numFmtId="201" fontId="1" fillId="5" borderId="0" xfId="0" applyNumberFormat="1" applyFont="1" applyFill="1" applyBorder="1" applyAlignment="1" applyProtection="1">
      <alignment vertical="center"/>
      <protection locked="1" hidden="0"/>
    </xf>
    <xf numFmtId="0" fontId="5" fillId="5" borderId="0" xfId="0" applyNumberFormat="1" applyFont="1" applyFill="1" applyBorder="1" applyAlignment="1" applyProtection="1">
      <alignment vertical="center"/>
      <protection locked="1" hidden="0"/>
    </xf>
    <xf numFmtId="201" fontId="5" fillId="5" borderId="0" xfId="0" applyNumberFormat="1" applyFont="1" applyFill="1" applyBorder="1" applyAlignment="1" applyProtection="1">
      <alignment vertical="center"/>
      <protection locked="1" hidden="0"/>
    </xf>
    <xf numFmtId="0" fontId="5" fillId="5" borderId="0" xfId="0" applyNumberFormat="1" applyFont="1" applyFill="1" applyBorder="1" applyAlignment="1" applyProtection="1">
      <alignment vertical="center" wrapText="1"/>
      <protection locked="1" hidden="0"/>
    </xf>
    <xf numFmtId="200" fontId="6" fillId="4" borderId="0" xfId="0" applyNumberFormat="1" applyFont="1" applyFill="1" applyBorder="1" applyAlignment="1" applyProtection="1">
      <alignment horizontal="center" vertical="center" wrapText="1"/>
      <protection locked="1" hidden="0"/>
    </xf>
    <xf numFmtId="204" fontId="1" fillId="2" borderId="0" xfId="0" applyNumberFormat="1" applyFont="1" applyFill="1" applyBorder="1" applyAlignment="1" applyProtection="1">
      <alignment vertical="center"/>
      <protection locked="1" hidden="0"/>
    </xf>
    <xf numFmtId="0" fontId="7" fillId="2" borderId="0" xfId="0" applyNumberFormat="1" applyFont="1" applyFill="1" applyBorder="1" applyAlignment="1" applyProtection="1">
      <alignment vertical="center"/>
      <protection locked="1" hidden="0"/>
    </xf>
    <xf numFmtId="0" fontId="3" fillId="3" borderId="0" xfId="0" applyNumberFormat="1" applyFont="1" applyFill="1" applyBorder="1" applyAlignment="1" applyProtection="1">
      <alignment vertical="center"/>
      <protection locked="0" hidden="0"/>
    </xf>
    <xf numFmtId="0" fontId="1" fillId="3" borderId="0" xfId="0" applyNumberFormat="1" applyFont="1" applyFill="1" applyBorder="1" applyAlignment="1" applyProtection="1">
      <alignment vertical="center" wrapText="1"/>
      <protection locked="0" hidden="0"/>
    </xf>
    <xf numFmtId="201" fontId="1" fillId="3" borderId="0" xfId="0" applyNumberFormat="1" applyFont="1" applyFill="1" applyBorder="1" applyAlignment="1" applyProtection="1">
      <alignment vertical="center"/>
      <protection locked="0" hidden="0"/>
    </xf>
    <xf numFmtId="202" fontId="1" fillId="3" borderId="0" xfId="0" applyNumberFormat="1" applyFont="1" applyFill="1" applyBorder="1" applyAlignment="1" applyProtection="1">
      <alignment vertical="center"/>
      <protection locked="0" hidden="0"/>
    </xf>
    <xf numFmtId="200" fontId="1" fillId="3" borderId="0" xfId="0" applyNumberFormat="1" applyFont="1" applyFill="1" applyBorder="1" applyAlignment="1" applyProtection="1">
      <alignment vertical="center" wrapText="1"/>
      <protection locked="0" hidden="0"/>
    </xf>
  </cellXfs>
  <cellStyles count="1">
    <cellStyle name="Normal" xfId="0"/>
  </cellStyles>
  <dxfs count="12"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  <dxf>
      <font>
        <b/>
        <color rgb="FF245E35"/>
      </font>
      <fill>
        <patternFill patternType="solid">
          <bgColor rgb="FFE5F1E9"/>
        </patternFill>
      </fill>
    </dxf>
    <dxf>
      <font>
        <b/>
        <color rgb="FF795200"/>
      </font>
      <fill>
        <patternFill patternType="solid">
          <bgColor rgb="FFFFF0D1"/>
        </patternFill>
      </fill>
    </dxf>
    <dxf>
      <font>
        <b/>
        <color rgb="FF9B2822"/>
      </font>
      <fill>
        <patternFill patternType="solid">
          <bgColor rgb="FFFDE9E7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a3b7696e224144" /><Relationship Type="http://schemas.openxmlformats.org/officeDocument/2006/relationships/theme" Target="/xl/theme/theme1.xml" Id="Rb141ccd5fd8b4afb" /><Relationship Type="http://schemas.openxmlformats.org/officeDocument/2006/relationships/sharedStrings" Target="/xl/sharedStrings.xml" Id="Re63cfce9849b403c" /><Relationship Type="http://schemas.openxmlformats.org/officeDocument/2006/relationships/worksheet" Target="/xl/worksheets/sheet1.xml" Id="Rbc9cd5a04b77448a" /><Relationship Type="http://schemas.openxmlformats.org/officeDocument/2006/relationships/worksheet" Target="/xl/worksheets/sheet2.xml" Id="R15ab1912f72c4b2e" /><Relationship Type="http://schemas.openxmlformats.org/officeDocument/2006/relationships/worksheet" Target="/xl/worksheets/sheet3.xml" Id="R3b4aabc73eb04b5e" /><Relationship Type="http://schemas.openxmlformats.org/officeDocument/2006/relationships/worksheet" Target="/xl/worksheets/sheet4.xml" Id="R54e69f5343234a8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eead586a7364a91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c3944929c9224316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687d0603c4d44fd8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233cf2c0f50b4a64" /></Relationships>
</file>

<file path=xl/drawings/drawing1.xml><?xml version="1.0" encoding="utf-8"?>
<xdr:wsDr xmlns:xdr="http://schemas.openxmlformats.org/drawingml/2006/spreadsheetDrawing">
  <xdr:oneCellAnchor>
    <xdr:from>
      <xdr:col>7</xdr:col>
      <xdr:colOff>0</xdr:colOff>
      <xdr:row>1</xdr:row>
      <xdr:rowOff>0</xdr:rowOff>
    </xdr:from>
    <xdr:ext cx="438150" cy="438150"/>
    <xdr:pic>
      <xdr:nvPicPr>
        <xdr:cNvPr id="1" name="0bae8ff2-d230-45a7-bb9a-da911b4fc2e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eead586a7364a9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7</xdr:col>
      <xdr:colOff>0</xdr:colOff>
      <xdr:row>1</xdr:row>
      <xdr:rowOff>0</xdr:rowOff>
    </xdr:from>
    <xdr:ext cx="438150" cy="438150"/>
    <xdr:pic>
      <xdr:nvPicPr>
        <xdr:cNvPr id="1" name="646be56b-13cb-497f-a02b-f85fbf36389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3944929c922431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7</xdr:col>
      <xdr:colOff>0</xdr:colOff>
      <xdr:row>1</xdr:row>
      <xdr:rowOff>0</xdr:rowOff>
    </xdr:from>
    <xdr:ext cx="438150" cy="438150"/>
    <xdr:pic>
      <xdr:nvPicPr>
        <xdr:cNvPr id="1" name="e9dfee8b-d2f4-43ed-be43-ea481c9060e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87d0603c4d44fd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7</xdr:col>
      <xdr:colOff>0</xdr:colOff>
      <xdr:row>1</xdr:row>
      <xdr:rowOff>0</xdr:rowOff>
    </xdr:from>
    <xdr:ext cx="438150" cy="438150"/>
    <xdr:pic>
      <xdr:nvPicPr>
        <xdr:cNvPr id="1" name="09c27356-956f-42e8-8c1e-a84a90b2995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33cf2c0f50b4a6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d7df9911741441e" /></Relationships>
</file>

<file path=xl/worksheets/_rels/sheet2.xml.rels><?xml version='1.0' encoding='utf-8'?>
<ns0:Relationships xmlns:ns0="http://schemas.openxmlformats.org/package/2006/relationships"><ns0:Relationship Type="http://schemas.openxmlformats.org/officeDocument/2006/relationships/drawing" Target="/xl/drawings/drawing2.xml" Id="R84d8f7231c8a42bd" /><ns0:Relationship Id="rIdINE1" Type="http://schemas.openxmlformats.org/officeDocument/2006/relationships/hyperlink" Target="https://www.ine.es/jaxiT3/Tabla.htm?t=8378&amp;L=0" TargetMode="External" /><ns0:Relationship Id="rIdINE2" Type="http://schemas.openxmlformats.org/officeDocument/2006/relationships/hyperlink" Target="https://www.ine.es/jaxiT3/Tabla.htm?t=8378&amp;L=0" TargetMode="External" /><ns0:Relationship Id="rIdINE3" Type="http://schemas.openxmlformats.org/officeDocument/2006/relationships/hyperlink" Target="https://www.ine.es/jaxiT3/Tabla.htm?t=8378&amp;L=0" TargetMode="External" /><ns0:Relationship Id="rIdINE4" Type="http://schemas.openxmlformats.org/officeDocument/2006/relationships/hyperlink" Target="https://www.ine.es/jaxiT3/Tabla.htm?t=8378&amp;L=0" TargetMode="External" /><ns0:Relationship Id="rIdINE5" Type="http://schemas.openxmlformats.org/officeDocument/2006/relationships/hyperlink" Target="https://www.ine.es/jaxiT3/Tabla.htm?t=8378&amp;L=0" TargetMode="External" /><ns0:Relationship Id="rIdINE6" Type="http://schemas.openxmlformats.org/officeDocument/2006/relationships/hyperlink" Target="https://www.ine.es/jaxiT3/Tabla.htm?t=8378&amp;L=0" TargetMode="External" /><ns0:Relationship Id="rIdINE7" Type="http://schemas.openxmlformats.org/officeDocument/2006/relationships/hyperlink" Target="https://www.ine.es/jaxiT3/Tabla.htm?t=8378&amp;L=0" TargetMode="External" /></ns0: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e24bad3019404370" /></Relationships>
</file>

<file path=xl/worksheets/_rels/sheet4.xml.rels><?xml version='1.0' encoding='utf-8'?>
<ns0:Relationships xmlns:ns0="http://schemas.openxmlformats.org/package/2006/relationships"><ns0:Relationship Type="http://schemas.openxmlformats.org/officeDocument/2006/relationships/drawing" Target="/xl/drawings/drawing4.xml" Id="R9ec8295a83c5475c" /><ns0:Relationship Id="rIdINE1" Type="http://schemas.openxmlformats.org/officeDocument/2006/relationships/hyperlink" Target="https://www.ine.es/jaxiT3/Tabla.htm?t=8378&amp;L=0" TargetMode="External" /><ns0:Relationship Id="rIdINE2" Type="http://schemas.openxmlformats.org/officeDocument/2006/relationships/hyperlink" Target="https://www.ine.es/dyngs/INEbase/operacion.htm?c=Estadistica_C&amp;cid=1254736154972&amp;idp=1254735576757" TargetMode="External" /><ns0:Relationship Id="rIdINE3" Type="http://schemas.openxmlformats.org/officeDocument/2006/relationships/hyperlink" Target="https://www.ine.es/metodologia/t07/meto30062_base2011.pdf" TargetMode="External" /><ns0:Relationship Id="rIdINE4" Type="http://schemas.openxmlformats.org/officeDocument/2006/relationships/hyperlink" Target="https://www.ine.es/dynt3/metadatos/es/RespuestaDatos.html?oe=30062" TargetMode="External" /><ns0:Relationship Id="rIdINE5" Type="http://schemas.openxmlformats.org/officeDocument/2006/relationships/hyperlink" Target="https://servicios.ine.es/wstempus/js/ES/DATOS_TABLA/8378?tip=AM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1F3A"/>
    <pageSetUpPr fitToPage="1"/>
  </sheetPr>
  <sheetViews>
    <sheetView showGridLines="0" workbookViewId="0" zoomScale="80">
      <pane ySplit="12" topLeftCell="A13" activePane="bottomLeft" state="frozen"/>
    </sheetView>
  </sheetViews>
  <sheetFormatPr defaultRowHeight="15"/>
  <cols>
    <col min="1" max="1" width="3" hidden="0" customWidth="1"/>
    <col min="2" max="2" width="40" hidden="0" customWidth="1"/>
    <col min="3" max="3" width="18" hidden="0" customWidth="1"/>
    <col min="4" max="4" width="14" hidden="0" customWidth="1"/>
    <col min="5" max="5" width="20" hidden="0" customWidth="1"/>
    <col min="6" max="6" width="18" hidden="0" customWidth="1"/>
    <col min="7" max="7" width="22" hidden="0" customWidth="1"/>
    <col min="8" max="8" width="44" hidden="0" customWidth="1"/>
  </cols>
  <sheetData>
    <row r="1" ht="23" customHeight="1">
      <c r="B1" s="3"/>
      <c r="C1" s="3"/>
      <c r="D1" s="3"/>
      <c r="E1" s="3"/>
      <c r="F1" s="3"/>
      <c r="G1" s="3"/>
      <c r="H1" s="3"/>
    </row>
    <row r="2" ht="24" customHeight="1">
      <c r="B2" s="5" t="str">
        <v>Actualizamos la parte de material</v>
      </c>
      <c r="C2" s="5"/>
      <c r="D2" s="5"/>
      <c r="E2" s="5"/>
      <c r="F2" s="5"/>
      <c r="G2" s="5"/>
      <c r="H2" s="3"/>
    </row>
    <row r="3" ht="24" customHeight="1">
      <c r="B3" s="5"/>
      <c r="C3" s="5"/>
      <c r="D3" s="5"/>
      <c r="E3" s="5"/>
      <c r="F3" s="5"/>
      <c r="G3" s="5"/>
      <c r="H3" s="3"/>
    </row>
    <row r="4" ht="23" customHeight="1">
      <c r="B4" s="6"/>
      <c r="C4" s="6"/>
      <c r="D4" s="6"/>
      <c r="E4" s="6"/>
      <c r="F4" s="6"/>
      <c r="G4" s="6"/>
      <c r="H4" s="6"/>
    </row>
    <row r="5" ht="23" customHeight="1">
      <c r="B5" s="3"/>
      <c r="C5" s="3"/>
      <c r="D5" s="3"/>
      <c r="E5" s="3"/>
      <c r="F5" s="3"/>
      <c r="G5" s="3"/>
      <c r="H5" s="3"/>
    </row>
    <row r="6" ht="23" customHeight="1">
      <c r="B6" s="3" t="str">
        <v>Zona de los índices</v>
      </c>
      <c r="C6" s="3"/>
      <c r="D6" s="3"/>
      <c r="E6" s="36" t="str">
        <v>Península y Baleares</v>
      </c>
      <c r="F6" s="3"/>
      <c r="G6" s="3"/>
      <c r="H6" s="3"/>
    </row>
    <row r="7" ht="23" customHeight="1">
      <c r="B7" s="3"/>
      <c r="C7" s="3"/>
      <c r="D7" s="3"/>
      <c r="E7" s="3"/>
      <c r="F7" s="3"/>
      <c r="G7" s="3"/>
      <c r="H7" s="3"/>
    </row>
    <row r="8" ht="25" customHeight="1">
      <c r="B8" s="3" t="str">
        <v>Mes de destino publicado</v>
      </c>
      <c r="C8" s="9" t="n">
        <v>46082</v>
      </c>
      <c r="D8" s="3"/>
      <c r="E8" s="11" t="str">
        <v>INE: marzo de 2026. Consulta: 18/10/2026. Sin conexión automática.</v>
      </c>
      <c r="F8" s="11"/>
      <c r="G8" s="11"/>
      <c r="H8" s="11"/>
    </row>
    <row r="9" ht="30" customHeight="1">
      <c r="B9" s="13" t="str">
        <v>Material a destino calculado</v>
      </c>
      <c r="C9" s="14" t="n">
        <f>IF(E60="","",E60)</f>
        <v>1216.2</v>
      </c>
      <c r="D9" s="13" t="str">
        <v>Resto</v>
      </c>
      <c r="E9" s="14" t="n">
        <f>IF(G60="","",G60)</f>
        <v>400</v>
      </c>
      <c r="F9" s="13" t="str">
        <v>Pendientes</v>
      </c>
      <c r="G9" s="13" t="n">
        <f>E36</f>
        <v>0</v>
      </c>
      <c r="H9" s="15" t="str">
        <f>IF(E36&gt;0,"ROJO · Subtotal parcial: faltan filas","AMBAR · Resto sin actualizar")</f>
        <v>AMBAR · Resto sin actualizar</v>
      </c>
    </row>
    <row r="10" ht="32" customHeight="1">
      <c r="B10" s="16" t="str">
        <v>Empezamos por una partida o un capítulo homogéneo. Entradas amarillas. No aplicamos un solo material a un capítulo mixto.</v>
      </c>
      <c r="C10" s="16"/>
      <c r="D10" s="16"/>
      <c r="E10" s="16"/>
      <c r="F10" s="16"/>
      <c r="G10" s="16"/>
      <c r="H10" s="16"/>
    </row>
    <row r="11" ht="23" customHeight="1">
      <c r="B11" s="3"/>
      <c r="C11" s="3"/>
      <c r="D11" s="3"/>
      <c r="E11" s="3"/>
      <c r="F11" s="3"/>
      <c r="G11" s="3"/>
      <c r="H11" s="3"/>
    </row>
    <row r="12" ht="38" customHeight="1">
      <c r="B12" s="20" t="str">
        <v>Capítulo / partida</v>
      </c>
      <c r="C12" s="20" t="str">
        <v>Importe antiguo
sin IVA (€)</v>
      </c>
      <c r="D12" s="20" t="str">
        <v>Material
(% del importe)</v>
      </c>
      <c r="E12" s="20" t="str">
        <v>Grupo INE</v>
      </c>
      <c r="F12" s="20" t="str">
        <v>Mes del precio
de origen</v>
      </c>
      <c r="G12" s="20" t="str">
        <v>Estado de la base</v>
      </c>
      <c r="H12" s="20" t="str">
        <v>Comprobación de los datos</v>
      </c>
    </row>
    <row r="13" ht="35" customHeight="1">
      <c r="B13" s="37" t="str">
        <v>Ejemplo didáctico · cobre</v>
      </c>
      <c r="C13" s="38" t="n">
        <v>1000</v>
      </c>
      <c r="D13" s="39" t="n">
        <v>0.6</v>
      </c>
      <c r="E13" s="37" t="str">
        <v>Cobre</v>
      </c>
      <c r="F13" s="40" t="n">
        <v>40238</v>
      </c>
      <c r="G13" s="37" t="str">
        <v>Sin actualizar</v>
      </c>
      <c r="H13" s="16" t="str">
        <f>IF(COUNTA(B13:G13)=0,"",IF(B13="","ROJO · Falta capítulo o partida",IF(NOT(ISNUMBER(C13)),"ROJO · Falta importe numérico",IF(C13&lt;0,"ROJO · Importe negativo",IF(NOT(ISNUMBER(D13)),"ROJO · Falta % de material",IF(OR(D13&lt;0,D13&gt;1),"ROJO · % fuera de 0–100",IF(D13=0,"AMBAR · Sin material: revisamos el resto",IF(G13="Ya actualizado","ROJO · Evitamos actualizar dos veces",IF(G13&lt;&gt;"Sin actualizar","ROJO · Confirmamos fecha y base",IF(NOT(ISNUMBER(F13)),"ROJO · Falta mes de origen fiable",IF(OR(F13&lt;34700,F13&gt;EOMONTH($C$8,0)),"ROJO · Mes fuera de la serie",IF(COUNTIFS('FACTORES'!$B$31:$B$780,$E$6&amp;" @ "&amp;TEXT(F13,"yyyy-mm"))&lt;&gt;1,"ROJO · Sin índice para ese mes y zona",IF(COUNTIFS('FACTORES'!$E$30:$K$30,E13)&lt;&gt;1,"ROJO · Material sin equivalencia",IF(COUNTIFS('FACTORES'!$B$31:$B$780,$E$6&amp;" @ "&amp;TEXT($C$8,"yyyy-mm"))&lt;&gt;1,"ROJO · Zona o destino no disponible","VERDE · Factor aplicable al material"))))))))))))))</f>
        <v>VERDE · Factor aplicable al material</v>
      </c>
    </row>
    <row r="14" ht="35" customHeight="1">
      <c r="B14" s="37"/>
      <c r="C14" s="38"/>
      <c r="D14" s="39"/>
      <c r="E14" s="37"/>
      <c r="F14" s="40"/>
      <c r="G14" s="37"/>
      <c r="H14" s="16" t="str">
        <f>IF(COUNTA(B14:G14)=0,"",IF(B14="","ROJO · Falta capítulo o partida",IF(NOT(ISNUMBER(C14)),"ROJO · Falta importe numérico",IF(C14&lt;0,"ROJO · Importe negativo",IF(NOT(ISNUMBER(D14)),"ROJO · Falta % de material",IF(OR(D14&lt;0,D14&gt;1),"ROJO · % fuera de 0–100",IF(D14=0,"AMBAR · Sin material: revisamos el resto",IF(G14="Ya actualizado","ROJO · Evitamos actualizar dos veces",IF(G14&lt;&gt;"Sin actualizar","ROJO · Confirmamos fecha y base",IF(NOT(ISNUMBER(F14)),"ROJO · Falta mes de origen fiable",IF(OR(F14&lt;34700,F14&gt;EOMONTH($C$8,0)),"ROJO · Mes fuera de la serie",IF(COUNTIFS('FACTORES'!$B$31:$B$780,$E$6&amp;" @ "&amp;TEXT(F14,"yyyy-mm"))&lt;&gt;1,"ROJO · Sin índice para ese mes y zona",IF(COUNTIFS('FACTORES'!$E$30:$K$30,E14)&lt;&gt;1,"ROJO · Material sin equivalencia",IF(COUNTIFS('FACTORES'!$B$31:$B$780,$E$6&amp;" @ "&amp;TEXT($C$8,"yyyy-mm"))&lt;&gt;1,"ROJO · Zona o destino no disponible","VERDE · Factor aplicable al material"))))))))))))))</f>
      </c>
    </row>
    <row r="15" ht="35" customHeight="1">
      <c r="B15" s="37"/>
      <c r="C15" s="38"/>
      <c r="D15" s="39"/>
      <c r="E15" s="37"/>
      <c r="F15" s="40"/>
      <c r="G15" s="37"/>
      <c r="H15" s="16" t="str">
        <f>IF(COUNTA(B15:G15)=0,"",IF(B15="","ROJO · Falta capítulo o partida",IF(NOT(ISNUMBER(C15)),"ROJO · Falta importe numérico",IF(C15&lt;0,"ROJO · Importe negativo",IF(NOT(ISNUMBER(D15)),"ROJO · Falta % de material",IF(OR(D15&lt;0,D15&gt;1),"ROJO · % fuera de 0–100",IF(D15=0,"AMBAR · Sin material: revisamos el resto",IF(G15="Ya actualizado","ROJO · Evitamos actualizar dos veces",IF(G15&lt;&gt;"Sin actualizar","ROJO · Confirmamos fecha y base",IF(NOT(ISNUMBER(F15)),"ROJO · Falta mes de origen fiable",IF(OR(F15&lt;34700,F15&gt;EOMONTH($C$8,0)),"ROJO · Mes fuera de la serie",IF(COUNTIFS('FACTORES'!$B$31:$B$780,$E$6&amp;" @ "&amp;TEXT(F15,"yyyy-mm"))&lt;&gt;1,"ROJO · Sin índice para ese mes y zona",IF(COUNTIFS('FACTORES'!$E$30:$K$30,E15)&lt;&gt;1,"ROJO · Material sin equivalencia",IF(COUNTIFS('FACTORES'!$B$31:$B$780,$E$6&amp;" @ "&amp;TEXT($C$8,"yyyy-mm"))&lt;&gt;1,"ROJO · Zona o destino no disponible","VERDE · Factor aplicable al material"))))))))))))))</f>
      </c>
    </row>
    <row r="16" ht="35" customHeight="1">
      <c r="B16" s="37"/>
      <c r="C16" s="38"/>
      <c r="D16" s="39"/>
      <c r="E16" s="37"/>
      <c r="F16" s="40"/>
      <c r="G16" s="37"/>
      <c r="H16" s="16" t="str">
        <f>IF(COUNTA(B16:G16)=0,"",IF(B16="","ROJO · Falta capítulo o partida",IF(NOT(ISNUMBER(C16)),"ROJO · Falta importe numérico",IF(C16&lt;0,"ROJO · Importe negativo",IF(NOT(ISNUMBER(D16)),"ROJO · Falta % de material",IF(OR(D16&lt;0,D16&gt;1),"ROJO · % fuera de 0–100",IF(D16=0,"AMBAR · Sin material: revisamos el resto",IF(G16="Ya actualizado","ROJO · Evitamos actualizar dos veces",IF(G16&lt;&gt;"Sin actualizar","ROJO · Confirmamos fecha y base",IF(NOT(ISNUMBER(F16)),"ROJO · Falta mes de origen fiable",IF(OR(F16&lt;34700,F16&gt;EOMONTH($C$8,0)),"ROJO · Mes fuera de la serie",IF(COUNTIFS('FACTORES'!$B$31:$B$780,$E$6&amp;" @ "&amp;TEXT(F16,"yyyy-mm"))&lt;&gt;1,"ROJO · Sin índice para ese mes y zona",IF(COUNTIFS('FACTORES'!$E$30:$K$30,E16)&lt;&gt;1,"ROJO · Material sin equivalencia",IF(COUNTIFS('FACTORES'!$B$31:$B$780,$E$6&amp;" @ "&amp;TEXT($C$8,"yyyy-mm"))&lt;&gt;1,"ROJO · Zona o destino no disponible","VERDE · Factor aplicable al material"))))))))))))))</f>
      </c>
    </row>
    <row r="17" ht="35" customHeight="1">
      <c r="B17" s="37"/>
      <c r="C17" s="38"/>
      <c r="D17" s="39"/>
      <c r="E17" s="37"/>
      <c r="F17" s="40"/>
      <c r="G17" s="37"/>
      <c r="H17" s="16" t="str">
        <f>IF(COUNTA(B17:G17)=0,"",IF(B17="","ROJO · Falta capítulo o partida",IF(NOT(ISNUMBER(C17)),"ROJO · Falta importe numérico",IF(C17&lt;0,"ROJO · Importe negativo",IF(NOT(ISNUMBER(D17)),"ROJO · Falta % de material",IF(OR(D17&lt;0,D17&gt;1),"ROJO · % fuera de 0–100",IF(D17=0,"AMBAR · Sin material: revisamos el resto",IF(G17="Ya actualizado","ROJO · Evitamos actualizar dos veces",IF(G17&lt;&gt;"Sin actualizar","ROJO · Confirmamos fecha y base",IF(NOT(ISNUMBER(F17)),"ROJO · Falta mes de origen fiable",IF(OR(F17&lt;34700,F17&gt;EOMONTH($C$8,0)),"ROJO · Mes fuera de la serie",IF(COUNTIFS('FACTORES'!$B$31:$B$780,$E$6&amp;" @ "&amp;TEXT(F17,"yyyy-mm"))&lt;&gt;1,"ROJO · Sin índice para ese mes y zona",IF(COUNTIFS('FACTORES'!$E$30:$K$30,E17)&lt;&gt;1,"ROJO · Material sin equivalencia",IF(COUNTIFS('FACTORES'!$B$31:$B$780,$E$6&amp;" @ "&amp;TEXT($C$8,"yyyy-mm"))&lt;&gt;1,"ROJO · Zona o destino no disponible","VERDE · Factor aplicable al material"))))))))))))))</f>
      </c>
    </row>
    <row r="18" ht="35" customHeight="1">
      <c r="B18" s="37"/>
      <c r="C18" s="38"/>
      <c r="D18" s="39"/>
      <c r="E18" s="37"/>
      <c r="F18" s="40"/>
      <c r="G18" s="37"/>
      <c r="H18" s="16" t="str">
        <f>IF(COUNTA(B18:G18)=0,"",IF(B18="","ROJO · Falta capítulo o partida",IF(NOT(ISNUMBER(C18)),"ROJO · Falta importe numérico",IF(C18&lt;0,"ROJO · Importe negativo",IF(NOT(ISNUMBER(D18)),"ROJO · Falta % de material",IF(OR(D18&lt;0,D18&gt;1),"ROJO · % fuera de 0–100",IF(D18=0,"AMBAR · Sin material: revisamos el resto",IF(G18="Ya actualizado","ROJO · Evitamos actualizar dos veces",IF(G18&lt;&gt;"Sin actualizar","ROJO · Confirmamos fecha y base",IF(NOT(ISNUMBER(F18)),"ROJO · Falta mes de origen fiable",IF(OR(F18&lt;34700,F18&gt;EOMONTH($C$8,0)),"ROJO · Mes fuera de la serie",IF(COUNTIFS('FACTORES'!$B$31:$B$780,$E$6&amp;" @ "&amp;TEXT(F18,"yyyy-mm"))&lt;&gt;1,"ROJO · Sin índice para ese mes y zona",IF(COUNTIFS('FACTORES'!$E$30:$K$30,E18)&lt;&gt;1,"ROJO · Material sin equivalencia",IF(COUNTIFS('FACTORES'!$B$31:$B$780,$E$6&amp;" @ "&amp;TEXT($C$8,"yyyy-mm"))&lt;&gt;1,"ROJO · Zona o destino no disponible","VERDE · Factor aplicable al material"))))))))))))))</f>
      </c>
    </row>
    <row r="19" ht="35" customHeight="1">
      <c r="B19" s="37"/>
      <c r="C19" s="38"/>
      <c r="D19" s="39"/>
      <c r="E19" s="37"/>
      <c r="F19" s="40"/>
      <c r="G19" s="37"/>
      <c r="H19" s="16" t="str">
        <f>IF(COUNTA(B19:G19)=0,"",IF(B19="","ROJO · Falta capítulo o partida",IF(NOT(ISNUMBER(C19)),"ROJO · Falta importe numérico",IF(C19&lt;0,"ROJO · Importe negativo",IF(NOT(ISNUMBER(D19)),"ROJO · Falta % de material",IF(OR(D19&lt;0,D19&gt;1),"ROJO · % fuera de 0–100",IF(D19=0,"AMBAR · Sin material: revisamos el resto",IF(G19="Ya actualizado","ROJO · Evitamos actualizar dos veces",IF(G19&lt;&gt;"Sin actualizar","ROJO · Confirmamos fecha y base",IF(NOT(ISNUMBER(F19)),"ROJO · Falta mes de origen fiable",IF(OR(F19&lt;34700,F19&gt;EOMONTH($C$8,0)),"ROJO · Mes fuera de la serie",IF(COUNTIFS('FACTORES'!$B$31:$B$780,$E$6&amp;" @ "&amp;TEXT(F19,"yyyy-mm"))&lt;&gt;1,"ROJO · Sin índice para ese mes y zona",IF(COUNTIFS('FACTORES'!$E$30:$K$30,E19)&lt;&gt;1,"ROJO · Material sin equivalencia",IF(COUNTIFS('FACTORES'!$B$31:$B$780,$E$6&amp;" @ "&amp;TEXT($C$8,"yyyy-mm"))&lt;&gt;1,"ROJO · Zona o destino no disponible","VERDE · Factor aplicable al material"))))))))))))))</f>
      </c>
    </row>
    <row r="20" ht="35" customHeight="1">
      <c r="B20" s="37"/>
      <c r="C20" s="38"/>
      <c r="D20" s="39"/>
      <c r="E20" s="37"/>
      <c r="F20" s="40"/>
      <c r="G20" s="37"/>
      <c r="H20" s="16" t="str">
        <f>IF(COUNTA(B20:G20)=0,"",IF(B20="","ROJO · Falta capítulo o partida",IF(NOT(ISNUMBER(C20)),"ROJO · Falta importe numérico",IF(C20&lt;0,"ROJO · Importe negativo",IF(NOT(ISNUMBER(D20)),"ROJO · Falta % de material",IF(OR(D20&lt;0,D20&gt;1),"ROJO · % fuera de 0–100",IF(D20=0,"AMBAR · Sin material: revisamos el resto",IF(G20="Ya actualizado","ROJO · Evitamos actualizar dos veces",IF(G20&lt;&gt;"Sin actualizar","ROJO · Confirmamos fecha y base",IF(NOT(ISNUMBER(F20)),"ROJO · Falta mes de origen fiable",IF(OR(F20&lt;34700,F20&gt;EOMONTH($C$8,0)),"ROJO · Mes fuera de la serie",IF(COUNTIFS('FACTORES'!$B$31:$B$780,$E$6&amp;" @ "&amp;TEXT(F20,"yyyy-mm"))&lt;&gt;1,"ROJO · Sin índice para ese mes y zona",IF(COUNTIFS('FACTORES'!$E$30:$K$30,E20)&lt;&gt;1,"ROJO · Material sin equivalencia",IF(COUNTIFS('FACTORES'!$B$31:$B$780,$E$6&amp;" @ "&amp;TEXT($C$8,"yyyy-mm"))&lt;&gt;1,"ROJO · Zona o destino no disponible","VERDE · Factor aplicable al material"))))))))))))))</f>
      </c>
    </row>
    <row r="21" ht="35" customHeight="1">
      <c r="B21" s="37"/>
      <c r="C21" s="38"/>
      <c r="D21" s="39"/>
      <c r="E21" s="37"/>
      <c r="F21" s="40"/>
      <c r="G21" s="37"/>
      <c r="H21" s="16" t="str">
        <f>IF(COUNTA(B21:G21)=0,"",IF(B21="","ROJO · Falta capítulo o partida",IF(NOT(ISNUMBER(C21)),"ROJO · Falta importe numérico",IF(C21&lt;0,"ROJO · Importe negativo",IF(NOT(ISNUMBER(D21)),"ROJO · Falta % de material",IF(OR(D21&lt;0,D21&gt;1),"ROJO · % fuera de 0–100",IF(D21=0,"AMBAR · Sin material: revisamos el resto",IF(G21="Ya actualizado","ROJO · Evitamos actualizar dos veces",IF(G21&lt;&gt;"Sin actualizar","ROJO · Confirmamos fecha y base",IF(NOT(ISNUMBER(F21)),"ROJO · Falta mes de origen fiable",IF(OR(F21&lt;34700,F21&gt;EOMONTH($C$8,0)),"ROJO · Mes fuera de la serie",IF(COUNTIFS('FACTORES'!$B$31:$B$780,$E$6&amp;" @ "&amp;TEXT(F21,"yyyy-mm"))&lt;&gt;1,"ROJO · Sin índice para ese mes y zona",IF(COUNTIFS('FACTORES'!$E$30:$K$30,E21)&lt;&gt;1,"ROJO · Material sin equivalencia",IF(COUNTIFS('FACTORES'!$B$31:$B$780,$E$6&amp;" @ "&amp;TEXT($C$8,"yyyy-mm"))&lt;&gt;1,"ROJO · Zona o destino no disponible","VERDE · Factor aplicable al material"))))))))))))))</f>
      </c>
    </row>
    <row r="22" ht="35" customHeight="1">
      <c r="B22" s="37"/>
      <c r="C22" s="38"/>
      <c r="D22" s="39"/>
      <c r="E22" s="37"/>
      <c r="F22" s="40"/>
      <c r="G22" s="37"/>
      <c r="H22" s="16" t="str">
        <f>IF(COUNTA(B22:G22)=0,"",IF(B22="","ROJO · Falta capítulo o partida",IF(NOT(ISNUMBER(C22)),"ROJO · Falta importe numérico",IF(C22&lt;0,"ROJO · Importe negativo",IF(NOT(ISNUMBER(D22)),"ROJO · Falta % de material",IF(OR(D22&lt;0,D22&gt;1),"ROJO · % fuera de 0–100",IF(D22=0,"AMBAR · Sin material: revisamos el resto",IF(G22="Ya actualizado","ROJO · Evitamos actualizar dos veces",IF(G22&lt;&gt;"Sin actualizar","ROJO · Confirmamos fecha y base",IF(NOT(ISNUMBER(F22)),"ROJO · Falta mes de origen fiable",IF(OR(F22&lt;34700,F22&gt;EOMONTH($C$8,0)),"ROJO · Mes fuera de la serie",IF(COUNTIFS('FACTORES'!$B$31:$B$780,$E$6&amp;" @ "&amp;TEXT(F22,"yyyy-mm"))&lt;&gt;1,"ROJO · Sin índice para ese mes y zona",IF(COUNTIFS('FACTORES'!$E$30:$K$30,E22)&lt;&gt;1,"ROJO · Material sin equivalencia",IF(COUNTIFS('FACTORES'!$B$31:$B$780,$E$6&amp;" @ "&amp;TEXT($C$8,"yyyy-mm"))&lt;&gt;1,"ROJO · Zona o destino no disponible","VERDE · Factor aplicable al material"))))))))))))))</f>
      </c>
    </row>
    <row r="23" ht="35" customHeight="1">
      <c r="B23" s="37"/>
      <c r="C23" s="38"/>
      <c r="D23" s="39"/>
      <c r="E23" s="37"/>
      <c r="F23" s="40"/>
      <c r="G23" s="37"/>
      <c r="H23" s="16" t="str">
        <f>IF(COUNTA(B23:G23)=0,"",IF(B23="","ROJO · Falta capítulo o partida",IF(NOT(ISNUMBER(C23)),"ROJO · Falta importe numérico",IF(C23&lt;0,"ROJO · Importe negativo",IF(NOT(ISNUMBER(D23)),"ROJO · Falta % de material",IF(OR(D23&lt;0,D23&gt;1),"ROJO · % fuera de 0–100",IF(D23=0,"AMBAR · Sin material: revisamos el resto",IF(G23="Ya actualizado","ROJO · Evitamos actualizar dos veces",IF(G23&lt;&gt;"Sin actualizar","ROJO · Confirmamos fecha y base",IF(NOT(ISNUMBER(F23)),"ROJO · Falta mes de origen fiable",IF(OR(F23&lt;34700,F23&gt;EOMONTH($C$8,0)),"ROJO · Mes fuera de la serie",IF(COUNTIFS('FACTORES'!$B$31:$B$780,$E$6&amp;" @ "&amp;TEXT(F23,"yyyy-mm"))&lt;&gt;1,"ROJO · Sin índice para ese mes y zona",IF(COUNTIFS('FACTORES'!$E$30:$K$30,E23)&lt;&gt;1,"ROJO · Material sin equivalencia",IF(COUNTIFS('FACTORES'!$B$31:$B$780,$E$6&amp;" @ "&amp;TEXT($C$8,"yyyy-mm"))&lt;&gt;1,"ROJO · Zona o destino no disponible","VERDE · Factor aplicable al material"))))))))))))))</f>
      </c>
    </row>
    <row r="24" ht="35" customHeight="1">
      <c r="B24" s="37"/>
      <c r="C24" s="38"/>
      <c r="D24" s="39"/>
      <c r="E24" s="37"/>
      <c r="F24" s="40"/>
      <c r="G24" s="37"/>
      <c r="H24" s="16" t="str">
        <f>IF(COUNTA(B24:G24)=0,"",IF(B24="","ROJO · Falta capítulo o partida",IF(NOT(ISNUMBER(C24)),"ROJO · Falta importe numérico",IF(C24&lt;0,"ROJO · Importe negativo",IF(NOT(ISNUMBER(D24)),"ROJO · Falta % de material",IF(OR(D24&lt;0,D24&gt;1),"ROJO · % fuera de 0–100",IF(D24=0,"AMBAR · Sin material: revisamos el resto",IF(G24="Ya actualizado","ROJO · Evitamos actualizar dos veces",IF(G24&lt;&gt;"Sin actualizar","ROJO · Confirmamos fecha y base",IF(NOT(ISNUMBER(F24)),"ROJO · Falta mes de origen fiable",IF(OR(F24&lt;34700,F24&gt;EOMONTH($C$8,0)),"ROJO · Mes fuera de la serie",IF(COUNTIFS('FACTORES'!$B$31:$B$780,$E$6&amp;" @ "&amp;TEXT(F24,"yyyy-mm"))&lt;&gt;1,"ROJO · Sin índice para ese mes y zona",IF(COUNTIFS('FACTORES'!$E$30:$K$30,E24)&lt;&gt;1,"ROJO · Material sin equivalencia",IF(COUNTIFS('FACTORES'!$B$31:$B$780,$E$6&amp;" @ "&amp;TEXT($C$8,"yyyy-mm"))&lt;&gt;1,"ROJO · Zona o destino no disponible","VERDE · Factor aplicable al material"))))))))))))))</f>
      </c>
    </row>
    <row r="25" ht="35" customHeight="1">
      <c r="B25" s="37"/>
      <c r="C25" s="38"/>
      <c r="D25" s="39"/>
      <c r="E25" s="37"/>
      <c r="F25" s="40"/>
      <c r="G25" s="37"/>
      <c r="H25" s="16" t="str">
        <f>IF(COUNTA(B25:G25)=0,"",IF(B25="","ROJO · Falta capítulo o partida",IF(NOT(ISNUMBER(C25)),"ROJO · Falta importe numérico",IF(C25&lt;0,"ROJO · Importe negativo",IF(NOT(ISNUMBER(D25)),"ROJO · Falta % de material",IF(OR(D25&lt;0,D25&gt;1),"ROJO · % fuera de 0–100",IF(D25=0,"AMBAR · Sin material: revisamos el resto",IF(G25="Ya actualizado","ROJO · Evitamos actualizar dos veces",IF(G25&lt;&gt;"Sin actualizar","ROJO · Confirmamos fecha y base",IF(NOT(ISNUMBER(F25)),"ROJO · Falta mes de origen fiable",IF(OR(F25&lt;34700,F25&gt;EOMONTH($C$8,0)),"ROJO · Mes fuera de la serie",IF(COUNTIFS('FACTORES'!$B$31:$B$780,$E$6&amp;" @ "&amp;TEXT(F25,"yyyy-mm"))&lt;&gt;1,"ROJO · Sin índice para ese mes y zona",IF(COUNTIFS('FACTORES'!$E$30:$K$30,E25)&lt;&gt;1,"ROJO · Material sin equivalencia",IF(COUNTIFS('FACTORES'!$B$31:$B$780,$E$6&amp;" @ "&amp;TEXT($C$8,"yyyy-mm"))&lt;&gt;1,"ROJO · Zona o destino no disponible","VERDE · Factor aplicable al material"))))))))))))))</f>
      </c>
    </row>
    <row r="26" ht="35" customHeight="1">
      <c r="B26" s="37"/>
      <c r="C26" s="38"/>
      <c r="D26" s="39"/>
      <c r="E26" s="37"/>
      <c r="F26" s="40"/>
      <c r="G26" s="37"/>
      <c r="H26" s="16" t="str">
        <f>IF(COUNTA(B26:G26)=0,"",IF(B26="","ROJO · Falta capítulo o partida",IF(NOT(ISNUMBER(C26)),"ROJO · Falta importe numérico",IF(C26&lt;0,"ROJO · Importe negativo",IF(NOT(ISNUMBER(D26)),"ROJO · Falta % de material",IF(OR(D26&lt;0,D26&gt;1),"ROJO · % fuera de 0–100",IF(D26=0,"AMBAR · Sin material: revisamos el resto",IF(G26="Ya actualizado","ROJO · Evitamos actualizar dos veces",IF(G26&lt;&gt;"Sin actualizar","ROJO · Confirmamos fecha y base",IF(NOT(ISNUMBER(F26)),"ROJO · Falta mes de origen fiable",IF(OR(F26&lt;34700,F26&gt;EOMONTH($C$8,0)),"ROJO · Mes fuera de la serie",IF(COUNTIFS('FACTORES'!$B$31:$B$780,$E$6&amp;" @ "&amp;TEXT(F26,"yyyy-mm"))&lt;&gt;1,"ROJO · Sin índice para ese mes y zona",IF(COUNTIFS('FACTORES'!$E$30:$K$30,E26)&lt;&gt;1,"ROJO · Material sin equivalencia",IF(COUNTIFS('FACTORES'!$B$31:$B$780,$E$6&amp;" @ "&amp;TEXT($C$8,"yyyy-mm"))&lt;&gt;1,"ROJO · Zona o destino no disponible","VERDE · Factor aplicable al material"))))))))))))))</f>
      </c>
    </row>
    <row r="27" ht="35" customHeight="1">
      <c r="B27" s="37"/>
      <c r="C27" s="38"/>
      <c r="D27" s="39"/>
      <c r="E27" s="37"/>
      <c r="F27" s="40"/>
      <c r="G27" s="37"/>
      <c r="H27" s="16" t="str">
        <f>IF(COUNTA(B27:G27)=0,"",IF(B27="","ROJO · Falta capítulo o partida",IF(NOT(ISNUMBER(C27)),"ROJO · Falta importe numérico",IF(C27&lt;0,"ROJO · Importe negativo",IF(NOT(ISNUMBER(D27)),"ROJO · Falta % de material",IF(OR(D27&lt;0,D27&gt;1),"ROJO · % fuera de 0–100",IF(D27=0,"AMBAR · Sin material: revisamos el resto",IF(G27="Ya actualizado","ROJO · Evitamos actualizar dos veces",IF(G27&lt;&gt;"Sin actualizar","ROJO · Confirmamos fecha y base",IF(NOT(ISNUMBER(F27)),"ROJO · Falta mes de origen fiable",IF(OR(F27&lt;34700,F27&gt;EOMONTH($C$8,0)),"ROJO · Mes fuera de la serie",IF(COUNTIFS('FACTORES'!$B$31:$B$780,$E$6&amp;" @ "&amp;TEXT(F27,"yyyy-mm"))&lt;&gt;1,"ROJO · Sin índice para ese mes y zona",IF(COUNTIFS('FACTORES'!$E$30:$K$30,E27)&lt;&gt;1,"ROJO · Material sin equivalencia",IF(COUNTIFS('FACTORES'!$B$31:$B$780,$E$6&amp;" @ "&amp;TEXT($C$8,"yyyy-mm"))&lt;&gt;1,"ROJO · Zona o destino no disponible","VERDE · Factor aplicable al material"))))))))))))))</f>
      </c>
    </row>
    <row r="28" ht="35" customHeight="1">
      <c r="B28" s="37"/>
      <c r="C28" s="38"/>
      <c r="D28" s="39"/>
      <c r="E28" s="37"/>
      <c r="F28" s="40"/>
      <c r="G28" s="37"/>
      <c r="H28" s="16" t="str">
        <f>IF(COUNTA(B28:G28)=0,"",IF(B28="","ROJO · Falta capítulo o partida",IF(NOT(ISNUMBER(C28)),"ROJO · Falta importe numérico",IF(C28&lt;0,"ROJO · Importe negativo",IF(NOT(ISNUMBER(D28)),"ROJO · Falta % de material",IF(OR(D28&lt;0,D28&gt;1),"ROJO · % fuera de 0–100",IF(D28=0,"AMBAR · Sin material: revisamos el resto",IF(G28="Ya actualizado","ROJO · Evitamos actualizar dos veces",IF(G28&lt;&gt;"Sin actualizar","ROJO · Confirmamos fecha y base",IF(NOT(ISNUMBER(F28)),"ROJO · Falta mes de origen fiable",IF(OR(F28&lt;34700,F28&gt;EOMONTH($C$8,0)),"ROJO · Mes fuera de la serie",IF(COUNTIFS('FACTORES'!$B$31:$B$780,$E$6&amp;" @ "&amp;TEXT(F28,"yyyy-mm"))&lt;&gt;1,"ROJO · Sin índice para ese mes y zona",IF(COUNTIFS('FACTORES'!$E$30:$K$30,E28)&lt;&gt;1,"ROJO · Material sin equivalencia",IF(COUNTIFS('FACTORES'!$B$31:$B$780,$E$6&amp;" @ "&amp;TEXT($C$8,"yyyy-mm"))&lt;&gt;1,"ROJO · Zona o destino no disponible","VERDE · Factor aplicable al material"))))))))))))))</f>
      </c>
    </row>
    <row r="29" ht="35" customHeight="1">
      <c r="B29" s="37"/>
      <c r="C29" s="38"/>
      <c r="D29" s="39"/>
      <c r="E29" s="37"/>
      <c r="F29" s="40"/>
      <c r="G29" s="37"/>
      <c r="H29" s="16" t="str">
        <f>IF(COUNTA(B29:G29)=0,"",IF(B29="","ROJO · Falta capítulo o partida",IF(NOT(ISNUMBER(C29)),"ROJO · Falta importe numérico",IF(C29&lt;0,"ROJO · Importe negativo",IF(NOT(ISNUMBER(D29)),"ROJO · Falta % de material",IF(OR(D29&lt;0,D29&gt;1),"ROJO · % fuera de 0–100",IF(D29=0,"AMBAR · Sin material: revisamos el resto",IF(G29="Ya actualizado","ROJO · Evitamos actualizar dos veces",IF(G29&lt;&gt;"Sin actualizar","ROJO · Confirmamos fecha y base",IF(NOT(ISNUMBER(F29)),"ROJO · Falta mes de origen fiable",IF(OR(F29&lt;34700,F29&gt;EOMONTH($C$8,0)),"ROJO · Mes fuera de la serie",IF(COUNTIFS('FACTORES'!$B$31:$B$780,$E$6&amp;" @ "&amp;TEXT(F29,"yyyy-mm"))&lt;&gt;1,"ROJO · Sin índice para ese mes y zona",IF(COUNTIFS('FACTORES'!$E$30:$K$30,E29)&lt;&gt;1,"ROJO · Material sin equivalencia",IF(COUNTIFS('FACTORES'!$B$31:$B$780,$E$6&amp;" @ "&amp;TEXT($C$8,"yyyy-mm"))&lt;&gt;1,"ROJO · Zona o destino no disponible","VERDE · Factor aplicable al material"))))))))))))))</f>
      </c>
    </row>
    <row r="30" ht="35" customHeight="1">
      <c r="B30" s="37"/>
      <c r="C30" s="38"/>
      <c r="D30" s="39"/>
      <c r="E30" s="37"/>
      <c r="F30" s="40"/>
      <c r="G30" s="37"/>
      <c r="H30" s="16" t="str">
        <f>IF(COUNTA(B30:G30)=0,"",IF(B30="","ROJO · Falta capítulo o partida",IF(NOT(ISNUMBER(C30)),"ROJO · Falta importe numérico",IF(C30&lt;0,"ROJO · Importe negativo",IF(NOT(ISNUMBER(D30)),"ROJO · Falta % de material",IF(OR(D30&lt;0,D30&gt;1),"ROJO · % fuera de 0–100",IF(D30=0,"AMBAR · Sin material: revisamos el resto",IF(G30="Ya actualizado","ROJO · Evitamos actualizar dos veces",IF(G30&lt;&gt;"Sin actualizar","ROJO · Confirmamos fecha y base",IF(NOT(ISNUMBER(F30)),"ROJO · Falta mes de origen fiable",IF(OR(F30&lt;34700,F30&gt;EOMONTH($C$8,0)),"ROJO · Mes fuera de la serie",IF(COUNTIFS('FACTORES'!$B$31:$B$780,$E$6&amp;" @ "&amp;TEXT(F30,"yyyy-mm"))&lt;&gt;1,"ROJO · Sin índice para ese mes y zona",IF(COUNTIFS('FACTORES'!$E$30:$K$30,E30)&lt;&gt;1,"ROJO · Material sin equivalencia",IF(COUNTIFS('FACTORES'!$B$31:$B$780,$E$6&amp;" @ "&amp;TEXT($C$8,"yyyy-mm"))&lt;&gt;1,"ROJO · Zona o destino no disponible","VERDE · Factor aplicable al material"))))))))))))))</f>
      </c>
    </row>
    <row r="31" ht="35" customHeight="1">
      <c r="B31" s="37"/>
      <c r="C31" s="38"/>
      <c r="D31" s="39"/>
      <c r="E31" s="37"/>
      <c r="F31" s="40"/>
      <c r="G31" s="37"/>
      <c r="H31" s="16" t="str">
        <f>IF(COUNTA(B31:G31)=0,"",IF(B31="","ROJO · Falta capítulo o partida",IF(NOT(ISNUMBER(C31)),"ROJO · Falta importe numérico",IF(C31&lt;0,"ROJO · Importe negativo",IF(NOT(ISNUMBER(D31)),"ROJO · Falta % de material",IF(OR(D31&lt;0,D31&gt;1),"ROJO · % fuera de 0–100",IF(D31=0,"AMBAR · Sin material: revisamos el resto",IF(G31="Ya actualizado","ROJO · Evitamos actualizar dos veces",IF(G31&lt;&gt;"Sin actualizar","ROJO · Confirmamos fecha y base",IF(NOT(ISNUMBER(F31)),"ROJO · Falta mes de origen fiable",IF(OR(F31&lt;34700,F31&gt;EOMONTH($C$8,0)),"ROJO · Mes fuera de la serie",IF(COUNTIFS('FACTORES'!$B$31:$B$780,$E$6&amp;" @ "&amp;TEXT(F31,"yyyy-mm"))&lt;&gt;1,"ROJO · Sin índice para ese mes y zona",IF(COUNTIFS('FACTORES'!$E$30:$K$30,E31)&lt;&gt;1,"ROJO · Material sin equivalencia",IF(COUNTIFS('FACTORES'!$B$31:$B$780,$E$6&amp;" @ "&amp;TEXT($C$8,"yyyy-mm"))&lt;&gt;1,"ROJO · Zona o destino no disponible","VERDE · Factor aplicable al material"))))))))))))))</f>
      </c>
    </row>
    <row r="32" ht="35" customHeight="1">
      <c r="B32" s="37"/>
      <c r="C32" s="38"/>
      <c r="D32" s="39"/>
      <c r="E32" s="37"/>
      <c r="F32" s="40"/>
      <c r="G32" s="37"/>
      <c r="H32" s="16" t="str">
        <f>IF(COUNTA(B32:G32)=0,"",IF(B32="","ROJO · Falta capítulo o partida",IF(NOT(ISNUMBER(C32)),"ROJO · Falta importe numérico",IF(C32&lt;0,"ROJO · Importe negativo",IF(NOT(ISNUMBER(D32)),"ROJO · Falta % de material",IF(OR(D32&lt;0,D32&gt;1),"ROJO · % fuera de 0–100",IF(D32=0,"AMBAR · Sin material: revisamos el resto",IF(G32="Ya actualizado","ROJO · Evitamos actualizar dos veces",IF(G32&lt;&gt;"Sin actualizar","ROJO · Confirmamos fecha y base",IF(NOT(ISNUMBER(F32)),"ROJO · Falta mes de origen fiable",IF(OR(F32&lt;34700,F32&gt;EOMONTH($C$8,0)),"ROJO · Mes fuera de la serie",IF(COUNTIFS('FACTORES'!$B$31:$B$780,$E$6&amp;" @ "&amp;TEXT(F32,"yyyy-mm"))&lt;&gt;1,"ROJO · Sin índice para ese mes y zona",IF(COUNTIFS('FACTORES'!$E$30:$K$30,E32)&lt;&gt;1,"ROJO · Material sin equivalencia",IF(COUNTIFS('FACTORES'!$B$31:$B$780,$E$6&amp;" @ "&amp;TEXT($C$8,"yyyy-mm"))&lt;&gt;1,"ROJO · Zona o destino no disponible","VERDE · Factor aplicable al material"))))))))))))))</f>
      </c>
    </row>
    <row r="33" ht="23" customHeight="1">
      <c r="B33" s="3"/>
      <c r="C33" s="3"/>
      <c r="D33" s="3"/>
      <c r="E33" s="3"/>
      <c r="F33" s="3"/>
      <c r="G33" s="3"/>
      <c r="H33" s="3"/>
    </row>
    <row r="34" ht="32" customHeight="1">
      <c r="B34" s="26" t="str">
        <v>Verde: podemos aplicar el factor al material indicado. Ámbar: queda trabajo por revisar. Rojo: faltan datos o la referencia no sirve.</v>
      </c>
      <c r="C34" s="26"/>
      <c r="D34" s="26"/>
      <c r="E34" s="26"/>
      <c r="F34" s="26"/>
      <c r="G34" s="26"/>
      <c r="H34" s="26"/>
    </row>
    <row r="35" ht="23" customHeight="1">
      <c r="B35" s="3"/>
      <c r="C35" s="3"/>
      <c r="D35" s="3"/>
      <c r="E35" s="3"/>
      <c r="F35" s="3"/>
      <c r="G35" s="3"/>
      <c r="H35" s="3"/>
    </row>
    <row r="36" ht="23" customHeight="1">
      <c r="B36" s="3" t="str">
        <v>Filas con factor</v>
      </c>
      <c r="C36" s="3" t="n">
        <f>COUNTIFS(H13:H32,"VERDE · Factor aplicable al material")</f>
        <v>1</v>
      </c>
      <c r="D36" s="3" t="str">
        <v>Por resolver</v>
      </c>
      <c r="E36" s="3" t="n">
        <f>ROWS(H13:H32)-COUNTBLANK(H13:H32)-C36-G36</f>
        <v>0</v>
      </c>
      <c r="F36" s="3" t="str">
        <v>Sin material</v>
      </c>
      <c r="G36" s="3" t="n">
        <f>COUNTIFS(H13:H32,"AMBAR · Sin material: revisamos el resto")</f>
        <v>0</v>
      </c>
      <c r="H36" s="3"/>
    </row>
    <row r="37" ht="23" customHeight="1">
      <c r="B37" s="3"/>
      <c r="C37" s="3"/>
      <c r="D37" s="3"/>
      <c r="E37" s="3"/>
      <c r="F37" s="3"/>
      <c r="G37" s="3"/>
      <c r="H37" s="3"/>
    </row>
    <row r="38" ht="38" customHeight="1">
      <c r="B38" s="20" t="str">
        <v>Capítulo / partida</v>
      </c>
      <c r="C38" s="20" t="str">
        <v>Material de origen
(€)</v>
      </c>
      <c r="D38" s="20" t="str">
        <v>Factor INE</v>
      </c>
      <c r="E38" s="20" t="str">
        <v>Material a destino
(€)</v>
      </c>
      <c r="F38" s="20" t="str">
        <v>Cambio del material
(€)</v>
      </c>
      <c r="G38" s="20" t="str">
        <v>Resto sin actualizar
(€)</v>
      </c>
      <c r="H38" s="20" t="str">
        <v>Qué queda por revisar</v>
      </c>
    </row>
    <row r="39" ht="35" customHeight="1">
      <c r="B39" s="16" t="str">
        <f>IF(B13="","",B13)</f>
        <v>Ejemplo didáctico · cobre</v>
      </c>
      <c r="C39" s="12" t="n">
        <f>IF(OR(LEFT(H13,5)="VERDE",LEFT(H13,5)="AMBAR"),ROUND(C13*D13,2),"")</f>
        <v>600</v>
      </c>
      <c r="D39" s="27" t="n">
        <f>IF(LEFT(H13,5)="VERDE",INDEX('FACTORES'!$E$31:$K$780,MATCH($E$6&amp;" @ "&amp;TEXT($C$8,"yyyy-mm"),'FACTORES'!$B$31:$B$780,0),MATCH(E13,'FACTORES'!$E$30:$K$30,0))/INDEX('FACTORES'!$E$31:$K$780,MATCH($E$6&amp;" @ "&amp;TEXT(F13,"yyyy-mm"),'FACTORES'!$B$31:$B$780,0),MATCH(E13,'FACTORES'!$E$30:$K$30,0)),"")</f>
        <v>2.0270031676792852</v>
      </c>
      <c r="E39" s="12" t="n">
        <f>IF(LEFT(H13,5)="VERDE",ROUND(C39*D39,2),IF(LEFT(H13,5)="AMBAR",0,""))</f>
        <v>1216.2</v>
      </c>
      <c r="F39" s="12" t="n">
        <f>IF(OR(LEFT(H13,5)="VERDE",LEFT(H13,5)="AMBAR"),E39-C39,"")</f>
        <v>616.2</v>
      </c>
      <c r="G39" s="12" t="n">
        <f>IF(OR(LEFT(H13,5)="VERDE",LEFT(H13,5)="AMBAR"),ROUND(C13-C39,2),"")</f>
        <v>400</v>
      </c>
      <c r="H39" s="16" t="str">
        <f>IF(H13="","",IF(LEFT(H13,5)="VERDE",IF(G39&gt;0,"AMBAR · Mano de obra y resto: revisar con una oferta actual","AMBAR · Confirmamos precio de suministro actual"),IF(LEFT(H13,5)="AMBAR","AMBAR · Revisar con una oferta actual",H13)))</f>
        <v>AMBAR · Mano de obra y resto: revisar con una oferta actual</v>
      </c>
    </row>
    <row r="40" ht="35" customHeight="1">
      <c r="B40" s="16" t="str">
        <f>IF(B14="","",B14)</f>
      </c>
      <c r="C40" s="12" t="str">
        <f>IF(OR(LEFT(H14,5)="VERDE",LEFT(H14,5)="AMBAR"),ROUND(C14*D14,2),"")</f>
      </c>
      <c r="D40" s="27" t="str">
        <f>IF(LEFT(H14,5)="VERDE",INDEX('FACTORES'!$E$31:$K$780,MATCH($E$6&amp;" @ "&amp;TEXT($C$8,"yyyy-mm"),'FACTORES'!$B$31:$B$780,0),MATCH(E14,'FACTORES'!$E$30:$K$30,0))/INDEX('FACTORES'!$E$31:$K$780,MATCH($E$6&amp;" @ "&amp;TEXT(F14,"yyyy-mm"),'FACTORES'!$B$31:$B$780,0),MATCH(E14,'FACTORES'!$E$30:$K$30,0)),"")</f>
      </c>
      <c r="E40" s="12" t="str">
        <f>IF(LEFT(H14,5)="VERDE",ROUND(C40*D40,2),IF(LEFT(H14,5)="AMBAR",0,""))</f>
      </c>
      <c r="F40" s="12" t="str">
        <f>IF(OR(LEFT(H14,5)="VERDE",LEFT(H14,5)="AMBAR"),E40-C40,"")</f>
      </c>
      <c r="G40" s="12" t="str">
        <f>IF(OR(LEFT(H14,5)="VERDE",LEFT(H14,5)="AMBAR"),ROUND(C14-C40,2),"")</f>
      </c>
      <c r="H40" s="16" t="str">
        <f>IF(H14="","",IF(LEFT(H14,5)="VERDE",IF(G40&gt;0,"AMBAR · Mano de obra y resto: revisar con una oferta actual","AMBAR · Confirmamos precio de suministro actual"),IF(LEFT(H14,5)="AMBAR","AMBAR · Revisar con una oferta actual",H14)))</f>
      </c>
    </row>
    <row r="41" ht="35" customHeight="1">
      <c r="B41" s="16" t="str">
        <f>IF(B15="","",B15)</f>
      </c>
      <c r="C41" s="12" t="str">
        <f>IF(OR(LEFT(H15,5)="VERDE",LEFT(H15,5)="AMBAR"),ROUND(C15*D15,2),"")</f>
      </c>
      <c r="D41" s="27" t="str">
        <f>IF(LEFT(H15,5)="VERDE",INDEX('FACTORES'!$E$31:$K$780,MATCH($E$6&amp;" @ "&amp;TEXT($C$8,"yyyy-mm"),'FACTORES'!$B$31:$B$780,0),MATCH(E15,'FACTORES'!$E$30:$K$30,0))/INDEX('FACTORES'!$E$31:$K$780,MATCH($E$6&amp;" @ "&amp;TEXT(F15,"yyyy-mm"),'FACTORES'!$B$31:$B$780,0),MATCH(E15,'FACTORES'!$E$30:$K$30,0)),"")</f>
      </c>
      <c r="E41" s="12" t="str">
        <f>IF(LEFT(H15,5)="VERDE",ROUND(C41*D41,2),IF(LEFT(H15,5)="AMBAR",0,""))</f>
      </c>
      <c r="F41" s="12" t="str">
        <f>IF(OR(LEFT(H15,5)="VERDE",LEFT(H15,5)="AMBAR"),E41-C41,"")</f>
      </c>
      <c r="G41" s="12" t="str">
        <f>IF(OR(LEFT(H15,5)="VERDE",LEFT(H15,5)="AMBAR"),ROUND(C15-C41,2),"")</f>
      </c>
      <c r="H41" s="16" t="str">
        <f>IF(H15="","",IF(LEFT(H15,5)="VERDE",IF(G41&gt;0,"AMBAR · Mano de obra y resto: revisar con una oferta actual","AMBAR · Confirmamos precio de suministro actual"),IF(LEFT(H15,5)="AMBAR","AMBAR · Revisar con una oferta actual",H15)))</f>
      </c>
    </row>
    <row r="42" ht="35" customHeight="1">
      <c r="B42" s="16" t="str">
        <f>IF(B16="","",B16)</f>
      </c>
      <c r="C42" s="12" t="str">
        <f>IF(OR(LEFT(H16,5)="VERDE",LEFT(H16,5)="AMBAR"),ROUND(C16*D16,2),"")</f>
      </c>
      <c r="D42" s="27" t="str">
        <f>IF(LEFT(H16,5)="VERDE",INDEX('FACTORES'!$E$31:$K$780,MATCH($E$6&amp;" @ "&amp;TEXT($C$8,"yyyy-mm"),'FACTORES'!$B$31:$B$780,0),MATCH(E16,'FACTORES'!$E$30:$K$30,0))/INDEX('FACTORES'!$E$31:$K$780,MATCH($E$6&amp;" @ "&amp;TEXT(F16,"yyyy-mm"),'FACTORES'!$B$31:$B$780,0),MATCH(E16,'FACTORES'!$E$30:$K$30,0)),"")</f>
      </c>
      <c r="E42" s="12" t="str">
        <f>IF(LEFT(H16,5)="VERDE",ROUND(C42*D42,2),IF(LEFT(H16,5)="AMBAR",0,""))</f>
      </c>
      <c r="F42" s="12" t="str">
        <f>IF(OR(LEFT(H16,5)="VERDE",LEFT(H16,5)="AMBAR"),E42-C42,"")</f>
      </c>
      <c r="G42" s="12" t="str">
        <f>IF(OR(LEFT(H16,5)="VERDE",LEFT(H16,5)="AMBAR"),ROUND(C16-C42,2),"")</f>
      </c>
      <c r="H42" s="16" t="str">
        <f>IF(H16="","",IF(LEFT(H16,5)="VERDE",IF(G42&gt;0,"AMBAR · Mano de obra y resto: revisar con una oferta actual","AMBAR · Confirmamos precio de suministro actual"),IF(LEFT(H16,5)="AMBAR","AMBAR · Revisar con una oferta actual",H16)))</f>
      </c>
    </row>
    <row r="43" ht="35" customHeight="1">
      <c r="B43" s="16" t="str">
        <f>IF(B17="","",B17)</f>
      </c>
      <c r="C43" s="12" t="str">
        <f>IF(OR(LEFT(H17,5)="VERDE",LEFT(H17,5)="AMBAR"),ROUND(C17*D17,2),"")</f>
      </c>
      <c r="D43" s="27" t="str">
        <f>IF(LEFT(H17,5)="VERDE",INDEX('FACTORES'!$E$31:$K$780,MATCH($E$6&amp;" @ "&amp;TEXT($C$8,"yyyy-mm"),'FACTORES'!$B$31:$B$780,0),MATCH(E17,'FACTORES'!$E$30:$K$30,0))/INDEX('FACTORES'!$E$31:$K$780,MATCH($E$6&amp;" @ "&amp;TEXT(F17,"yyyy-mm"),'FACTORES'!$B$31:$B$780,0),MATCH(E17,'FACTORES'!$E$30:$K$30,0)),"")</f>
      </c>
      <c r="E43" s="12" t="str">
        <f>IF(LEFT(H17,5)="VERDE",ROUND(C43*D43,2),IF(LEFT(H17,5)="AMBAR",0,""))</f>
      </c>
      <c r="F43" s="12" t="str">
        <f>IF(OR(LEFT(H17,5)="VERDE",LEFT(H17,5)="AMBAR"),E43-C43,"")</f>
      </c>
      <c r="G43" s="12" t="str">
        <f>IF(OR(LEFT(H17,5)="VERDE",LEFT(H17,5)="AMBAR"),ROUND(C17-C43,2),"")</f>
      </c>
      <c r="H43" s="16" t="str">
        <f>IF(H17="","",IF(LEFT(H17,5)="VERDE",IF(G43&gt;0,"AMBAR · Mano de obra y resto: revisar con una oferta actual","AMBAR · Confirmamos precio de suministro actual"),IF(LEFT(H17,5)="AMBAR","AMBAR · Revisar con una oferta actual",H17)))</f>
      </c>
    </row>
    <row r="44" ht="35" customHeight="1">
      <c r="B44" s="16" t="str">
        <f>IF(B18="","",B18)</f>
      </c>
      <c r="C44" s="12" t="str">
        <f>IF(OR(LEFT(H18,5)="VERDE",LEFT(H18,5)="AMBAR"),ROUND(C18*D18,2),"")</f>
      </c>
      <c r="D44" s="27" t="str">
        <f>IF(LEFT(H18,5)="VERDE",INDEX('FACTORES'!$E$31:$K$780,MATCH($E$6&amp;" @ "&amp;TEXT($C$8,"yyyy-mm"),'FACTORES'!$B$31:$B$780,0),MATCH(E18,'FACTORES'!$E$30:$K$30,0))/INDEX('FACTORES'!$E$31:$K$780,MATCH($E$6&amp;" @ "&amp;TEXT(F18,"yyyy-mm"),'FACTORES'!$B$31:$B$780,0),MATCH(E18,'FACTORES'!$E$30:$K$30,0)),"")</f>
      </c>
      <c r="E44" s="12" t="str">
        <f>IF(LEFT(H18,5)="VERDE",ROUND(C44*D44,2),IF(LEFT(H18,5)="AMBAR",0,""))</f>
      </c>
      <c r="F44" s="12" t="str">
        <f>IF(OR(LEFT(H18,5)="VERDE",LEFT(H18,5)="AMBAR"),E44-C44,"")</f>
      </c>
      <c r="G44" s="12" t="str">
        <f>IF(OR(LEFT(H18,5)="VERDE",LEFT(H18,5)="AMBAR"),ROUND(C18-C44,2),"")</f>
      </c>
      <c r="H44" s="16" t="str">
        <f>IF(H18="","",IF(LEFT(H18,5)="VERDE",IF(G44&gt;0,"AMBAR · Mano de obra y resto: revisar con una oferta actual","AMBAR · Confirmamos precio de suministro actual"),IF(LEFT(H18,5)="AMBAR","AMBAR · Revisar con una oferta actual",H18)))</f>
      </c>
    </row>
    <row r="45" ht="35" customHeight="1">
      <c r="B45" s="16" t="str">
        <f>IF(B19="","",B19)</f>
      </c>
      <c r="C45" s="12" t="str">
        <f>IF(OR(LEFT(H19,5)="VERDE",LEFT(H19,5)="AMBAR"),ROUND(C19*D19,2),"")</f>
      </c>
      <c r="D45" s="27" t="str">
        <f>IF(LEFT(H19,5)="VERDE",INDEX('FACTORES'!$E$31:$K$780,MATCH($E$6&amp;" @ "&amp;TEXT($C$8,"yyyy-mm"),'FACTORES'!$B$31:$B$780,0),MATCH(E19,'FACTORES'!$E$30:$K$30,0))/INDEX('FACTORES'!$E$31:$K$780,MATCH($E$6&amp;" @ "&amp;TEXT(F19,"yyyy-mm"),'FACTORES'!$B$31:$B$780,0),MATCH(E19,'FACTORES'!$E$30:$K$30,0)),"")</f>
      </c>
      <c r="E45" s="12" t="str">
        <f>IF(LEFT(H19,5)="VERDE",ROUND(C45*D45,2),IF(LEFT(H19,5)="AMBAR",0,""))</f>
      </c>
      <c r="F45" s="12" t="str">
        <f>IF(OR(LEFT(H19,5)="VERDE",LEFT(H19,5)="AMBAR"),E45-C45,"")</f>
      </c>
      <c r="G45" s="12" t="str">
        <f>IF(OR(LEFT(H19,5)="VERDE",LEFT(H19,5)="AMBAR"),ROUND(C19-C45,2),"")</f>
      </c>
      <c r="H45" s="16" t="str">
        <f>IF(H19="","",IF(LEFT(H19,5)="VERDE",IF(G45&gt;0,"AMBAR · Mano de obra y resto: revisar con una oferta actual","AMBAR · Confirmamos precio de suministro actual"),IF(LEFT(H19,5)="AMBAR","AMBAR · Revisar con una oferta actual",H19)))</f>
      </c>
    </row>
    <row r="46" ht="35" customHeight="1">
      <c r="B46" s="16" t="str">
        <f>IF(B20="","",B20)</f>
      </c>
      <c r="C46" s="12" t="str">
        <f>IF(OR(LEFT(H20,5)="VERDE",LEFT(H20,5)="AMBAR"),ROUND(C20*D20,2),"")</f>
      </c>
      <c r="D46" s="27" t="str">
        <f>IF(LEFT(H20,5)="VERDE",INDEX('FACTORES'!$E$31:$K$780,MATCH($E$6&amp;" @ "&amp;TEXT($C$8,"yyyy-mm"),'FACTORES'!$B$31:$B$780,0),MATCH(E20,'FACTORES'!$E$30:$K$30,0))/INDEX('FACTORES'!$E$31:$K$780,MATCH($E$6&amp;" @ "&amp;TEXT(F20,"yyyy-mm"),'FACTORES'!$B$31:$B$780,0),MATCH(E20,'FACTORES'!$E$30:$K$30,0)),"")</f>
      </c>
      <c r="E46" s="12" t="str">
        <f>IF(LEFT(H20,5)="VERDE",ROUND(C46*D46,2),IF(LEFT(H20,5)="AMBAR",0,""))</f>
      </c>
      <c r="F46" s="12" t="str">
        <f>IF(OR(LEFT(H20,5)="VERDE",LEFT(H20,5)="AMBAR"),E46-C46,"")</f>
      </c>
      <c r="G46" s="12" t="str">
        <f>IF(OR(LEFT(H20,5)="VERDE",LEFT(H20,5)="AMBAR"),ROUND(C20-C46,2),"")</f>
      </c>
      <c r="H46" s="16" t="str">
        <f>IF(H20="","",IF(LEFT(H20,5)="VERDE",IF(G46&gt;0,"AMBAR · Mano de obra y resto: revisar con una oferta actual","AMBAR · Confirmamos precio de suministro actual"),IF(LEFT(H20,5)="AMBAR","AMBAR · Revisar con una oferta actual",H20)))</f>
      </c>
    </row>
    <row r="47" ht="35" customHeight="1">
      <c r="B47" s="16" t="str">
        <f>IF(B21="","",B21)</f>
      </c>
      <c r="C47" s="12" t="str">
        <f>IF(OR(LEFT(H21,5)="VERDE",LEFT(H21,5)="AMBAR"),ROUND(C21*D21,2),"")</f>
      </c>
      <c r="D47" s="27" t="str">
        <f>IF(LEFT(H21,5)="VERDE",INDEX('FACTORES'!$E$31:$K$780,MATCH($E$6&amp;" @ "&amp;TEXT($C$8,"yyyy-mm"),'FACTORES'!$B$31:$B$780,0),MATCH(E21,'FACTORES'!$E$30:$K$30,0))/INDEX('FACTORES'!$E$31:$K$780,MATCH($E$6&amp;" @ "&amp;TEXT(F21,"yyyy-mm"),'FACTORES'!$B$31:$B$780,0),MATCH(E21,'FACTORES'!$E$30:$K$30,0)),"")</f>
      </c>
      <c r="E47" s="12" t="str">
        <f>IF(LEFT(H21,5)="VERDE",ROUND(C47*D47,2),IF(LEFT(H21,5)="AMBAR",0,""))</f>
      </c>
      <c r="F47" s="12" t="str">
        <f>IF(OR(LEFT(H21,5)="VERDE",LEFT(H21,5)="AMBAR"),E47-C47,"")</f>
      </c>
      <c r="G47" s="12" t="str">
        <f>IF(OR(LEFT(H21,5)="VERDE",LEFT(H21,5)="AMBAR"),ROUND(C21-C47,2),"")</f>
      </c>
      <c r="H47" s="16" t="str">
        <f>IF(H21="","",IF(LEFT(H21,5)="VERDE",IF(G47&gt;0,"AMBAR · Mano de obra y resto: revisar con una oferta actual","AMBAR · Confirmamos precio de suministro actual"),IF(LEFT(H21,5)="AMBAR","AMBAR · Revisar con una oferta actual",H21)))</f>
      </c>
    </row>
    <row r="48" ht="35" customHeight="1">
      <c r="B48" s="16" t="str">
        <f>IF(B22="","",B22)</f>
      </c>
      <c r="C48" s="12" t="str">
        <f>IF(OR(LEFT(H22,5)="VERDE",LEFT(H22,5)="AMBAR"),ROUND(C22*D22,2),"")</f>
      </c>
      <c r="D48" s="27" t="str">
        <f>IF(LEFT(H22,5)="VERDE",INDEX('FACTORES'!$E$31:$K$780,MATCH($E$6&amp;" @ "&amp;TEXT($C$8,"yyyy-mm"),'FACTORES'!$B$31:$B$780,0),MATCH(E22,'FACTORES'!$E$30:$K$30,0))/INDEX('FACTORES'!$E$31:$K$780,MATCH($E$6&amp;" @ "&amp;TEXT(F22,"yyyy-mm"),'FACTORES'!$B$31:$B$780,0),MATCH(E22,'FACTORES'!$E$30:$K$30,0)),"")</f>
      </c>
      <c r="E48" s="12" t="str">
        <f>IF(LEFT(H22,5)="VERDE",ROUND(C48*D48,2),IF(LEFT(H22,5)="AMBAR",0,""))</f>
      </c>
      <c r="F48" s="12" t="str">
        <f>IF(OR(LEFT(H22,5)="VERDE",LEFT(H22,5)="AMBAR"),E48-C48,"")</f>
      </c>
      <c r="G48" s="12" t="str">
        <f>IF(OR(LEFT(H22,5)="VERDE",LEFT(H22,5)="AMBAR"),ROUND(C22-C48,2),"")</f>
      </c>
      <c r="H48" s="16" t="str">
        <f>IF(H22="","",IF(LEFT(H22,5)="VERDE",IF(G48&gt;0,"AMBAR · Mano de obra y resto: revisar con una oferta actual","AMBAR · Confirmamos precio de suministro actual"),IF(LEFT(H22,5)="AMBAR","AMBAR · Revisar con una oferta actual",H22)))</f>
      </c>
    </row>
    <row r="49" ht="35" customHeight="1">
      <c r="B49" s="16" t="str">
        <f>IF(B23="","",B23)</f>
      </c>
      <c r="C49" s="12" t="str">
        <f>IF(OR(LEFT(H23,5)="VERDE",LEFT(H23,5)="AMBAR"),ROUND(C23*D23,2),"")</f>
      </c>
      <c r="D49" s="27" t="str">
        <f>IF(LEFT(H23,5)="VERDE",INDEX('FACTORES'!$E$31:$K$780,MATCH($E$6&amp;" @ "&amp;TEXT($C$8,"yyyy-mm"),'FACTORES'!$B$31:$B$780,0),MATCH(E23,'FACTORES'!$E$30:$K$30,0))/INDEX('FACTORES'!$E$31:$K$780,MATCH($E$6&amp;" @ "&amp;TEXT(F23,"yyyy-mm"),'FACTORES'!$B$31:$B$780,0),MATCH(E23,'FACTORES'!$E$30:$K$30,0)),"")</f>
      </c>
      <c r="E49" s="12" t="str">
        <f>IF(LEFT(H23,5)="VERDE",ROUND(C49*D49,2),IF(LEFT(H23,5)="AMBAR",0,""))</f>
      </c>
      <c r="F49" s="12" t="str">
        <f>IF(OR(LEFT(H23,5)="VERDE",LEFT(H23,5)="AMBAR"),E49-C49,"")</f>
      </c>
      <c r="G49" s="12" t="str">
        <f>IF(OR(LEFT(H23,5)="VERDE",LEFT(H23,5)="AMBAR"),ROUND(C23-C49,2),"")</f>
      </c>
      <c r="H49" s="16" t="str">
        <f>IF(H23="","",IF(LEFT(H23,5)="VERDE",IF(G49&gt;0,"AMBAR · Mano de obra y resto: revisar con una oferta actual","AMBAR · Confirmamos precio de suministro actual"),IF(LEFT(H23,5)="AMBAR","AMBAR · Revisar con una oferta actual",H23)))</f>
      </c>
    </row>
    <row r="50" ht="35" customHeight="1">
      <c r="B50" s="16" t="str">
        <f>IF(B24="","",B24)</f>
      </c>
      <c r="C50" s="12" t="str">
        <f>IF(OR(LEFT(H24,5)="VERDE",LEFT(H24,5)="AMBAR"),ROUND(C24*D24,2),"")</f>
      </c>
      <c r="D50" s="27" t="str">
        <f>IF(LEFT(H24,5)="VERDE",INDEX('FACTORES'!$E$31:$K$780,MATCH($E$6&amp;" @ "&amp;TEXT($C$8,"yyyy-mm"),'FACTORES'!$B$31:$B$780,0),MATCH(E24,'FACTORES'!$E$30:$K$30,0))/INDEX('FACTORES'!$E$31:$K$780,MATCH($E$6&amp;" @ "&amp;TEXT(F24,"yyyy-mm"),'FACTORES'!$B$31:$B$780,0),MATCH(E24,'FACTORES'!$E$30:$K$30,0)),"")</f>
      </c>
      <c r="E50" s="12" t="str">
        <f>IF(LEFT(H24,5)="VERDE",ROUND(C50*D50,2),IF(LEFT(H24,5)="AMBAR",0,""))</f>
      </c>
      <c r="F50" s="12" t="str">
        <f>IF(OR(LEFT(H24,5)="VERDE",LEFT(H24,5)="AMBAR"),E50-C50,"")</f>
      </c>
      <c r="G50" s="12" t="str">
        <f>IF(OR(LEFT(H24,5)="VERDE",LEFT(H24,5)="AMBAR"),ROUND(C24-C50,2),"")</f>
      </c>
      <c r="H50" s="16" t="str">
        <f>IF(H24="","",IF(LEFT(H24,5)="VERDE",IF(G50&gt;0,"AMBAR · Mano de obra y resto: revisar con una oferta actual","AMBAR · Confirmamos precio de suministro actual"),IF(LEFT(H24,5)="AMBAR","AMBAR · Revisar con una oferta actual",H24)))</f>
      </c>
    </row>
    <row r="51" ht="35" customHeight="1">
      <c r="B51" s="16" t="str">
        <f>IF(B25="","",B25)</f>
      </c>
      <c r="C51" s="12" t="str">
        <f>IF(OR(LEFT(H25,5)="VERDE",LEFT(H25,5)="AMBAR"),ROUND(C25*D25,2),"")</f>
      </c>
      <c r="D51" s="27" t="str">
        <f>IF(LEFT(H25,5)="VERDE",INDEX('FACTORES'!$E$31:$K$780,MATCH($E$6&amp;" @ "&amp;TEXT($C$8,"yyyy-mm"),'FACTORES'!$B$31:$B$780,0),MATCH(E25,'FACTORES'!$E$30:$K$30,0))/INDEX('FACTORES'!$E$31:$K$780,MATCH($E$6&amp;" @ "&amp;TEXT(F25,"yyyy-mm"),'FACTORES'!$B$31:$B$780,0),MATCH(E25,'FACTORES'!$E$30:$K$30,0)),"")</f>
      </c>
      <c r="E51" s="12" t="str">
        <f>IF(LEFT(H25,5)="VERDE",ROUND(C51*D51,2),IF(LEFT(H25,5)="AMBAR",0,""))</f>
      </c>
      <c r="F51" s="12" t="str">
        <f>IF(OR(LEFT(H25,5)="VERDE",LEFT(H25,5)="AMBAR"),E51-C51,"")</f>
      </c>
      <c r="G51" s="12" t="str">
        <f>IF(OR(LEFT(H25,5)="VERDE",LEFT(H25,5)="AMBAR"),ROUND(C25-C51,2),"")</f>
      </c>
      <c r="H51" s="16" t="str">
        <f>IF(H25="","",IF(LEFT(H25,5)="VERDE",IF(G51&gt;0,"AMBAR · Mano de obra y resto: revisar con una oferta actual","AMBAR · Confirmamos precio de suministro actual"),IF(LEFT(H25,5)="AMBAR","AMBAR · Revisar con una oferta actual",H25)))</f>
      </c>
    </row>
    <row r="52" ht="35" customHeight="1">
      <c r="B52" s="16" t="str">
        <f>IF(B26="","",B26)</f>
      </c>
      <c r="C52" s="12" t="str">
        <f>IF(OR(LEFT(H26,5)="VERDE",LEFT(H26,5)="AMBAR"),ROUND(C26*D26,2),"")</f>
      </c>
      <c r="D52" s="27" t="str">
        <f>IF(LEFT(H26,5)="VERDE",INDEX('FACTORES'!$E$31:$K$780,MATCH($E$6&amp;" @ "&amp;TEXT($C$8,"yyyy-mm"),'FACTORES'!$B$31:$B$780,0),MATCH(E26,'FACTORES'!$E$30:$K$30,0))/INDEX('FACTORES'!$E$31:$K$780,MATCH($E$6&amp;" @ "&amp;TEXT(F26,"yyyy-mm"),'FACTORES'!$B$31:$B$780,0),MATCH(E26,'FACTORES'!$E$30:$K$30,0)),"")</f>
      </c>
      <c r="E52" s="12" t="str">
        <f>IF(LEFT(H26,5)="VERDE",ROUND(C52*D52,2),IF(LEFT(H26,5)="AMBAR",0,""))</f>
      </c>
      <c r="F52" s="12" t="str">
        <f>IF(OR(LEFT(H26,5)="VERDE",LEFT(H26,5)="AMBAR"),E52-C52,"")</f>
      </c>
      <c r="G52" s="12" t="str">
        <f>IF(OR(LEFT(H26,5)="VERDE",LEFT(H26,5)="AMBAR"),ROUND(C26-C52,2),"")</f>
      </c>
      <c r="H52" s="16" t="str">
        <f>IF(H26="","",IF(LEFT(H26,5)="VERDE",IF(G52&gt;0,"AMBAR · Mano de obra y resto: revisar con una oferta actual","AMBAR · Confirmamos precio de suministro actual"),IF(LEFT(H26,5)="AMBAR","AMBAR · Revisar con una oferta actual",H26)))</f>
      </c>
    </row>
    <row r="53" ht="35" customHeight="1">
      <c r="B53" s="16" t="str">
        <f>IF(B27="","",B27)</f>
      </c>
      <c r="C53" s="12" t="str">
        <f>IF(OR(LEFT(H27,5)="VERDE",LEFT(H27,5)="AMBAR"),ROUND(C27*D27,2),"")</f>
      </c>
      <c r="D53" s="27" t="str">
        <f>IF(LEFT(H27,5)="VERDE",INDEX('FACTORES'!$E$31:$K$780,MATCH($E$6&amp;" @ "&amp;TEXT($C$8,"yyyy-mm"),'FACTORES'!$B$31:$B$780,0),MATCH(E27,'FACTORES'!$E$30:$K$30,0))/INDEX('FACTORES'!$E$31:$K$780,MATCH($E$6&amp;" @ "&amp;TEXT(F27,"yyyy-mm"),'FACTORES'!$B$31:$B$780,0),MATCH(E27,'FACTORES'!$E$30:$K$30,0)),"")</f>
      </c>
      <c r="E53" s="12" t="str">
        <f>IF(LEFT(H27,5)="VERDE",ROUND(C53*D53,2),IF(LEFT(H27,5)="AMBAR",0,""))</f>
      </c>
      <c r="F53" s="12" t="str">
        <f>IF(OR(LEFT(H27,5)="VERDE",LEFT(H27,5)="AMBAR"),E53-C53,"")</f>
      </c>
      <c r="G53" s="12" t="str">
        <f>IF(OR(LEFT(H27,5)="VERDE",LEFT(H27,5)="AMBAR"),ROUND(C27-C53,2),"")</f>
      </c>
      <c r="H53" s="16" t="str">
        <f>IF(H27="","",IF(LEFT(H27,5)="VERDE",IF(G53&gt;0,"AMBAR · Mano de obra y resto: revisar con una oferta actual","AMBAR · Confirmamos precio de suministro actual"),IF(LEFT(H27,5)="AMBAR","AMBAR · Revisar con una oferta actual",H27)))</f>
      </c>
    </row>
    <row r="54" ht="35" customHeight="1">
      <c r="B54" s="16" t="str">
        <f>IF(B28="","",B28)</f>
      </c>
      <c r="C54" s="12" t="str">
        <f>IF(OR(LEFT(H28,5)="VERDE",LEFT(H28,5)="AMBAR"),ROUND(C28*D28,2),"")</f>
      </c>
      <c r="D54" s="27" t="str">
        <f>IF(LEFT(H28,5)="VERDE",INDEX('FACTORES'!$E$31:$K$780,MATCH($E$6&amp;" @ "&amp;TEXT($C$8,"yyyy-mm"),'FACTORES'!$B$31:$B$780,0),MATCH(E28,'FACTORES'!$E$30:$K$30,0))/INDEX('FACTORES'!$E$31:$K$780,MATCH($E$6&amp;" @ "&amp;TEXT(F28,"yyyy-mm"),'FACTORES'!$B$31:$B$780,0),MATCH(E28,'FACTORES'!$E$30:$K$30,0)),"")</f>
      </c>
      <c r="E54" s="12" t="str">
        <f>IF(LEFT(H28,5)="VERDE",ROUND(C54*D54,2),IF(LEFT(H28,5)="AMBAR",0,""))</f>
      </c>
      <c r="F54" s="12" t="str">
        <f>IF(OR(LEFT(H28,5)="VERDE",LEFT(H28,5)="AMBAR"),E54-C54,"")</f>
      </c>
      <c r="G54" s="12" t="str">
        <f>IF(OR(LEFT(H28,5)="VERDE",LEFT(H28,5)="AMBAR"),ROUND(C28-C54,2),"")</f>
      </c>
      <c r="H54" s="16" t="str">
        <f>IF(H28="","",IF(LEFT(H28,5)="VERDE",IF(G54&gt;0,"AMBAR · Mano de obra y resto: revisar con una oferta actual","AMBAR · Confirmamos precio de suministro actual"),IF(LEFT(H28,5)="AMBAR","AMBAR · Revisar con una oferta actual",H28)))</f>
      </c>
    </row>
    <row r="55" ht="35" customHeight="1">
      <c r="B55" s="16" t="str">
        <f>IF(B29="","",B29)</f>
      </c>
      <c r="C55" s="12" t="str">
        <f>IF(OR(LEFT(H29,5)="VERDE",LEFT(H29,5)="AMBAR"),ROUND(C29*D29,2),"")</f>
      </c>
      <c r="D55" s="27" t="str">
        <f>IF(LEFT(H29,5)="VERDE",INDEX('FACTORES'!$E$31:$K$780,MATCH($E$6&amp;" @ "&amp;TEXT($C$8,"yyyy-mm"),'FACTORES'!$B$31:$B$780,0),MATCH(E29,'FACTORES'!$E$30:$K$30,0))/INDEX('FACTORES'!$E$31:$K$780,MATCH($E$6&amp;" @ "&amp;TEXT(F29,"yyyy-mm"),'FACTORES'!$B$31:$B$780,0),MATCH(E29,'FACTORES'!$E$30:$K$30,0)),"")</f>
      </c>
      <c r="E55" s="12" t="str">
        <f>IF(LEFT(H29,5)="VERDE",ROUND(C55*D55,2),IF(LEFT(H29,5)="AMBAR",0,""))</f>
      </c>
      <c r="F55" s="12" t="str">
        <f>IF(OR(LEFT(H29,5)="VERDE",LEFT(H29,5)="AMBAR"),E55-C55,"")</f>
      </c>
      <c r="G55" s="12" t="str">
        <f>IF(OR(LEFT(H29,5)="VERDE",LEFT(H29,5)="AMBAR"),ROUND(C29-C55,2),"")</f>
      </c>
      <c r="H55" s="16" t="str">
        <f>IF(H29="","",IF(LEFT(H29,5)="VERDE",IF(G55&gt;0,"AMBAR · Mano de obra y resto: revisar con una oferta actual","AMBAR · Confirmamos precio de suministro actual"),IF(LEFT(H29,5)="AMBAR","AMBAR · Revisar con una oferta actual",H29)))</f>
      </c>
    </row>
    <row r="56" ht="35" customHeight="1">
      <c r="B56" s="16" t="str">
        <f>IF(B30="","",B30)</f>
      </c>
      <c r="C56" s="12" t="str">
        <f>IF(OR(LEFT(H30,5)="VERDE",LEFT(H30,5)="AMBAR"),ROUND(C30*D30,2),"")</f>
      </c>
      <c r="D56" s="27" t="str">
        <f>IF(LEFT(H30,5)="VERDE",INDEX('FACTORES'!$E$31:$K$780,MATCH($E$6&amp;" @ "&amp;TEXT($C$8,"yyyy-mm"),'FACTORES'!$B$31:$B$780,0),MATCH(E30,'FACTORES'!$E$30:$K$30,0))/INDEX('FACTORES'!$E$31:$K$780,MATCH($E$6&amp;" @ "&amp;TEXT(F30,"yyyy-mm"),'FACTORES'!$B$31:$B$780,0),MATCH(E30,'FACTORES'!$E$30:$K$30,0)),"")</f>
      </c>
      <c r="E56" s="12" t="str">
        <f>IF(LEFT(H30,5)="VERDE",ROUND(C56*D56,2),IF(LEFT(H30,5)="AMBAR",0,""))</f>
      </c>
      <c r="F56" s="12" t="str">
        <f>IF(OR(LEFT(H30,5)="VERDE",LEFT(H30,5)="AMBAR"),E56-C56,"")</f>
      </c>
      <c r="G56" s="12" t="str">
        <f>IF(OR(LEFT(H30,5)="VERDE",LEFT(H30,5)="AMBAR"),ROUND(C30-C56,2),"")</f>
      </c>
      <c r="H56" s="16" t="str">
        <f>IF(H30="","",IF(LEFT(H30,5)="VERDE",IF(G56&gt;0,"AMBAR · Mano de obra y resto: revisar con una oferta actual","AMBAR · Confirmamos precio de suministro actual"),IF(LEFT(H30,5)="AMBAR","AMBAR · Revisar con una oferta actual",H30)))</f>
      </c>
    </row>
    <row r="57" ht="35" customHeight="1">
      <c r="B57" s="16" t="str">
        <f>IF(B31="","",B31)</f>
      </c>
      <c r="C57" s="12" t="str">
        <f>IF(OR(LEFT(H31,5)="VERDE",LEFT(H31,5)="AMBAR"),ROUND(C31*D31,2),"")</f>
      </c>
      <c r="D57" s="27" t="str">
        <f>IF(LEFT(H31,5)="VERDE",INDEX('FACTORES'!$E$31:$K$780,MATCH($E$6&amp;" @ "&amp;TEXT($C$8,"yyyy-mm"),'FACTORES'!$B$31:$B$780,0),MATCH(E31,'FACTORES'!$E$30:$K$30,0))/INDEX('FACTORES'!$E$31:$K$780,MATCH($E$6&amp;" @ "&amp;TEXT(F31,"yyyy-mm"),'FACTORES'!$B$31:$B$780,0),MATCH(E31,'FACTORES'!$E$30:$K$30,0)),"")</f>
      </c>
      <c r="E57" s="12" t="str">
        <f>IF(LEFT(H31,5)="VERDE",ROUND(C57*D57,2),IF(LEFT(H31,5)="AMBAR",0,""))</f>
      </c>
      <c r="F57" s="12" t="str">
        <f>IF(OR(LEFT(H31,5)="VERDE",LEFT(H31,5)="AMBAR"),E57-C57,"")</f>
      </c>
      <c r="G57" s="12" t="str">
        <f>IF(OR(LEFT(H31,5)="VERDE",LEFT(H31,5)="AMBAR"),ROUND(C31-C57,2),"")</f>
      </c>
      <c r="H57" s="16" t="str">
        <f>IF(H31="","",IF(LEFT(H31,5)="VERDE",IF(G57&gt;0,"AMBAR · Mano de obra y resto: revisar con una oferta actual","AMBAR · Confirmamos precio de suministro actual"),IF(LEFT(H31,5)="AMBAR","AMBAR · Revisar con una oferta actual",H31)))</f>
      </c>
    </row>
    <row r="58" ht="35" customHeight="1">
      <c r="B58" s="16" t="str">
        <f>IF(B32="","",B32)</f>
      </c>
      <c r="C58" s="12" t="str">
        <f>IF(OR(LEFT(H32,5)="VERDE",LEFT(H32,5)="AMBAR"),ROUND(C32*D32,2),"")</f>
      </c>
      <c r="D58" s="27" t="str">
        <f>IF(LEFT(H32,5)="VERDE",INDEX('FACTORES'!$E$31:$K$780,MATCH($E$6&amp;" @ "&amp;TEXT($C$8,"yyyy-mm"),'FACTORES'!$B$31:$B$780,0),MATCH(E32,'FACTORES'!$E$30:$K$30,0))/INDEX('FACTORES'!$E$31:$K$780,MATCH($E$6&amp;" @ "&amp;TEXT(F32,"yyyy-mm"),'FACTORES'!$B$31:$B$780,0),MATCH(E32,'FACTORES'!$E$30:$K$30,0)),"")</f>
      </c>
      <c r="E58" s="12" t="str">
        <f>IF(LEFT(H32,5)="VERDE",ROUND(C58*D58,2),IF(LEFT(H32,5)="AMBAR",0,""))</f>
      </c>
      <c r="F58" s="12" t="str">
        <f>IF(OR(LEFT(H32,5)="VERDE",LEFT(H32,5)="AMBAR"),E58-C58,"")</f>
      </c>
      <c r="G58" s="12" t="str">
        <f>IF(OR(LEFT(H32,5)="VERDE",LEFT(H32,5)="AMBAR"),ROUND(C32-C58,2),"")</f>
      </c>
      <c r="H58" s="16" t="str">
        <f>IF(H32="","",IF(LEFT(H32,5)="VERDE",IF(G58&gt;0,"AMBAR · Mano de obra y resto: revisar con una oferta actual","AMBAR · Confirmamos precio de suministro actual"),IF(LEFT(H32,5)="AMBAR","AMBAR · Revisar con una oferta actual",H32)))</f>
      </c>
    </row>
    <row r="59" ht="23" customHeight="1">
      <c r="B59" s="3"/>
      <c r="C59" s="12"/>
      <c r="D59" s="3"/>
      <c r="E59" s="12"/>
      <c r="F59" s="12"/>
      <c r="G59" s="12"/>
      <c r="H59" s="3"/>
    </row>
    <row r="60" ht="40" customHeight="1">
      <c r="B60" s="30" t="str">
        <v>Subtotal de filas calculables</v>
      </c>
      <c r="C60" s="31" t="n">
        <f>IF(SUM(C36,G36)=0,"",SUM(C39:C58))</f>
        <v>600</v>
      </c>
      <c r="D60" s="30"/>
      <c r="E60" s="31" t="n">
        <f>IF(SUM(C36,G36)=0,"",SUM(E39:E58))</f>
        <v>1216.2</v>
      </c>
      <c r="F60" s="31" t="n">
        <f>IF(SUM(C36,G36)=0,"",SUM(F39:F58))</f>
        <v>616.2</v>
      </c>
      <c r="G60" s="31" t="n">
        <f>IF(SUM(C36,G36)=0,"",SUM(G39:G58))</f>
        <v>400</v>
      </c>
      <c r="H60" s="32" t="str">
        <f>IF(E36&gt;0,"ROJO · Subtotal parcial: hay filas sin calcular","AMBAR · Este no es el presupuesto completo actualizado")</f>
        <v>AMBAR · Este no es el presupuesto completo actualizado</v>
      </c>
    </row>
    <row r="61" ht="23" customHeight="1">
      <c r="B61" s="3"/>
      <c r="C61" s="3"/>
      <c r="D61" s="3"/>
      <c r="E61" s="3"/>
      <c r="F61" s="3"/>
      <c r="G61" s="3"/>
      <c r="H61" s="3"/>
    </row>
    <row r="62" ht="33" customHeight="1">
      <c r="B62" s="26" t="str">
        <v>No sumamos un «total actualizado»: la mano de obra y los demás componentes siguen sin revisar. No incluimos IVA ni calculamos precio de venta.</v>
      </c>
      <c r="C62" s="26"/>
      <c r="D62" s="26"/>
      <c r="E62" s="26"/>
      <c r="F62" s="26"/>
      <c r="G62" s="26"/>
      <c r="H62" s="26"/>
    </row>
    <row r="63" ht="23" customHeight="1">
      <c r="B63" s="3"/>
      <c r="C63" s="3"/>
      <c r="D63" s="3"/>
      <c r="E63" s="3"/>
      <c r="F63" s="3"/>
      <c r="G63" s="3"/>
      <c r="H63" s="3"/>
    </row>
    <row r="64" ht="24" customHeight="1">
      <c r="B64" s="11" t="str">
        <v>Cuitó Digital · cuitodigital.com</v>
      </c>
      <c r="C64" s="11"/>
      <c r="D64" s="11"/>
      <c r="E64" s="11"/>
      <c r="F64" s="11"/>
      <c r="G64" s="11"/>
      <c r="H64" s="11"/>
    </row>
    <row r="65" ht="23" customHeight="1">
      <c r="B65" s="3"/>
      <c r="C65" s="3"/>
      <c r="D65" s="3"/>
      <c r="E65" s="3"/>
      <c r="F65" s="3"/>
      <c r="G65" s="3"/>
      <c r="H65" s="3"/>
    </row>
  </sheetData>
  <sheetProtection sheet="1" objects="1" scenarios="1" selectLockedCells="0" selectUnlockedCells="0" formatCells="1" formatColumns="1" formatRows="1" insertColumns="1" insertRows="1" deleteColumns="1" deleteRows="1"/>
  <mergeCells>
    <mergeCell ref="B2:G3"/>
    <mergeCell ref="E8:H8"/>
    <mergeCell ref="B10:H10"/>
    <mergeCell ref="B34:H34"/>
    <mergeCell ref="B62:H62"/>
    <mergeCell ref="B64:H64"/>
  </mergeCells>
  <conditionalFormatting sqref="H9:H9">
    <cfRule type="expression" dxfId="0" priority="1">
      <formula>LEFT($H9,5)="VERDE"</formula>
    </cfRule>
    <cfRule type="expression" dxfId="1" priority="2">
      <formula>LEFT($H9,5)="AMBAR"</formula>
    </cfRule>
    <cfRule type="expression" dxfId="2" priority="3">
      <formula>LEFT($H9,4)="ROJO"</formula>
    </cfRule>
  </conditionalFormatting>
  <conditionalFormatting sqref="H13:H32">
    <cfRule type="expression" dxfId="3" priority="4">
      <formula>LEFT($H13,5)="VERDE"</formula>
    </cfRule>
    <cfRule type="expression" dxfId="4" priority="5">
      <formula>LEFT($H13,5)="AMBAR"</formula>
    </cfRule>
    <cfRule type="expression" dxfId="5" priority="6">
      <formula>LEFT($H13,4)="ROJO"</formula>
    </cfRule>
  </conditionalFormatting>
  <conditionalFormatting sqref="H39:H58">
    <cfRule type="expression" dxfId="6" priority="7">
      <formula>LEFT($H39,5)="VERDE"</formula>
    </cfRule>
    <cfRule type="expression" dxfId="7" priority="8">
      <formula>LEFT($H39,5)="AMBAR"</formula>
    </cfRule>
    <cfRule type="expression" dxfId="8" priority="9">
      <formula>LEFT($H39,4)="ROJO"</formula>
    </cfRule>
  </conditionalFormatting>
  <conditionalFormatting sqref="H60:H60">
    <cfRule type="expression" dxfId="9" priority="10">
      <formula>LEFT($H60,5)="VERDE"</formula>
    </cfRule>
    <cfRule type="expression" dxfId="10" priority="11">
      <formula>LEFT($H60,5)="AMBAR"</formula>
    </cfRule>
    <cfRule type="expression" dxfId="11" priority="12">
      <formula>LEFT($H60,4)="ROJO"</formula>
    </cfRule>
  </conditionalFormatting>
  <dataValidations count="6">
    <dataValidation type="list" sqref="E6" showErrorMessage="1" errorStyle="stop" errorTitle="Revisamos el dato" error="Usamos un valor o una opción válidos. No dejamos pendientes como si fueran cero." allowBlank="1">
      <formula1>"Península y Baleares,Canarias"</formula1>
    </dataValidation>
    <dataValidation type="list" sqref="E13:E32" showErrorMessage="1" errorStyle="stop" errorTitle="Revisamos el dato" error="Usamos un valor o una opción válidos. No dejamos pendientes como si fueran cero." allowBlank="1">
      <formula1>"Cemento,Cerámica,Madera,Acero,Cobre,Aluminio,Ligantes,Sin equivalencia"</formula1>
    </dataValidation>
    <dataValidation type="list" sqref="G13:G32" showErrorMessage="1" errorStyle="stop" errorTitle="Revisamos el dato" error="Usamos un valor o una opción válidos. No dejamos pendientes como si fueran cero." allowBlank="1">
      <formula1>"Sin actualizar,Ya actualizado,Por confirmar"</formula1>
    </dataValidation>
    <dataValidation type="decimal" operator="greaterThanOrEqual" sqref="C13:C32" showErrorMessage="1" errorStyle="stop" errorTitle="Revisamos el dato" error="Usamos un valor o una opción válidos. No dejamos pendientes como si fueran cero." allowBlank="1">
      <formula1>0</formula1>
    </dataValidation>
    <dataValidation type="decimal" operator="between" sqref="D13:D32" showErrorMessage="1" errorStyle="stop" errorTitle="Revisamos el dato" error="Usamos un valor o una opción válidos. No dejamos pendientes como si fueran cero." allowBlank="1">
      <formula1>0</formula1>
      <formula2>1</formula2>
    </dataValidation>
    <dataValidation type="date" operator="between" sqref="F13:F32" showErrorMessage="1" errorStyle="stop" errorTitle="Revisamos el dato" error="Usamos un valor o una opción válidos. No dejamos pendientes como si fueran cero." allowBlank="1">
      <formula1>34700</formula1>
      <formula2>46082</formula2>
    </dataValidation>
  </dataValidations>
  <printOptions horizontalCentered="1"/>
  <pageMargins left=".25" right=".25" top=".35" bottom=".35" header=".15" footer=".15"/>
  <pageSetup paperSize="9" orientation="landscape" fitToWidth="1" fitToHeight="0"/>
  <headerFooter>
    <oddFooter>&amp;LCuitó Digital · cuitodigital.com&amp;R&amp;P</oddFooter>
  </headerFooter>
  <rowBreaks count="1" manualBreakCount="1">
    <brk id="34" min="0" max="16383" man="1"/>
  </rowBreaks>
  <drawing r:id="R6d7df9911741441e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E87524"/>
    <pageSetUpPr fitToPage="1"/>
  </sheetPr>
  <sheetViews>
    <sheetView showGridLines="0" workbookViewId="0" zoomScale="80">
      <pane ySplit="10" topLeftCell="A11" activePane="bottomLeft" state="frozen"/>
    </sheetView>
  </sheetViews>
  <sheetFormatPr defaultRowHeight="15"/>
  <cols>
    <col min="1" max="1" width="3" hidden="0" customWidth="1"/>
    <col min="2" max="2" width="26" hidden="0" customWidth="1"/>
    <col min="3" max="3" width="16" hidden="0" customWidth="1"/>
    <col min="4" max="4" width="16" hidden="0" customWidth="1"/>
    <col min="5" max="5" width="16" hidden="0" customWidth="1"/>
    <col min="6" max="6" width="16" hidden="0" customWidth="1"/>
    <col min="7" max="7" width="16" hidden="0" customWidth="1"/>
    <col min="8" max="8" width="18" hidden="0" customWidth="1"/>
    <col min="9" max="9" width="14" hidden="0" customWidth="1"/>
    <col min="10" max="10" width="26" hidden="0" customWidth="1"/>
    <col min="11" max="11" width="17" hidden="0" customWidth="1"/>
  </cols>
  <sheetData>
    <row r="1" ht="23" customHeight="1">
      <c r="B1" s="3"/>
      <c r="C1" s="3"/>
      <c r="D1" s="3"/>
      <c r="E1" s="3"/>
      <c r="F1" s="3"/>
      <c r="G1" s="3"/>
      <c r="H1" s="3"/>
      <c r="I1" s="3"/>
      <c r="J1" s="3"/>
      <c r="K1" s="3"/>
    </row>
    <row r="2" ht="24" customHeight="1">
      <c r="B2" s="5" t="str">
        <v>Factores por material y fecha</v>
      </c>
      <c r="C2" s="5"/>
      <c r="D2" s="5"/>
      <c r="E2" s="5"/>
      <c r="F2" s="5"/>
      <c r="G2" s="5"/>
      <c r="H2" s="3"/>
      <c r="I2" s="3"/>
      <c r="J2" s="3"/>
      <c r="K2" s="3"/>
    </row>
    <row r="3" ht="24" customHeight="1">
      <c r="B3" s="5"/>
      <c r="C3" s="5"/>
      <c r="D3" s="5"/>
      <c r="E3" s="5"/>
      <c r="F3" s="5"/>
      <c r="G3" s="5"/>
      <c r="H3" s="3"/>
      <c r="I3" s="3"/>
      <c r="J3" s="3"/>
      <c r="K3" s="3"/>
    </row>
    <row r="4" ht="23" customHeight="1">
      <c r="B4" s="6"/>
      <c r="C4" s="6"/>
      <c r="D4" s="6"/>
      <c r="E4" s="6"/>
      <c r="F4" s="6"/>
      <c r="G4" s="6"/>
      <c r="H4" s="6"/>
      <c r="I4" s="3"/>
      <c r="J4" s="3"/>
      <c r="K4" s="3"/>
    </row>
    <row r="5" ht="23" customHeight="1">
      <c r="B5" s="3"/>
      <c r="C5" s="3"/>
      <c r="D5" s="3"/>
      <c r="E5" s="3"/>
      <c r="F5" s="3"/>
      <c r="G5" s="3"/>
      <c r="H5" s="3"/>
      <c r="I5" s="3"/>
      <c r="J5" s="3"/>
      <c r="K5" s="3"/>
    </row>
    <row r="6" ht="23" customHeight="1">
      <c r="B6" s="3" t="str">
        <v>Zona seleccionada</v>
      </c>
      <c r="C6" s="3"/>
      <c r="D6" s="3"/>
      <c r="E6" s="3" t="str">
        <f>'ACTUALIZAR'!E6</f>
        <v>Península y Baleares</v>
      </c>
      <c r="F6" s="3"/>
      <c r="G6" s="3"/>
      <c r="H6" s="3"/>
      <c r="I6" s="3"/>
      <c r="J6" s="3"/>
      <c r="K6" s="3"/>
    </row>
    <row r="7" ht="23" customHeight="1">
      <c r="B7" s="3"/>
      <c r="C7" s="3"/>
      <c r="D7" s="3"/>
      <c r="E7" s="3"/>
      <c r="F7" s="3"/>
      <c r="G7" s="3"/>
      <c r="H7" s="3"/>
      <c r="I7" s="3"/>
      <c r="J7" s="3"/>
      <c r="K7" s="3"/>
    </row>
    <row r="8" ht="32" customHeight="1">
      <c r="B8" s="16" t="str">
        <v>Comparamos marzo de cada año con marzo de 2026. Cada factor conserva grupo, territorio y mes. Un factor inferior a 1 indica bajada.</v>
      </c>
      <c r="C8" s="16"/>
      <c r="D8" s="16"/>
      <c r="E8" s="16"/>
      <c r="F8" s="16"/>
      <c r="G8" s="16"/>
      <c r="H8" s="16"/>
      <c r="I8" s="16"/>
      <c r="J8" s="16"/>
      <c r="K8" s="3"/>
    </row>
    <row r="9" ht="23" customHeight="1">
      <c r="B9" s="3"/>
      <c r="C9" s="3"/>
      <c r="D9" s="3"/>
      <c r="E9" s="3"/>
      <c r="F9" s="3"/>
      <c r="G9" s="3"/>
      <c r="H9" s="3"/>
      <c r="I9" s="3"/>
      <c r="J9" s="3"/>
      <c r="K9" s="3"/>
    </row>
    <row r="10" ht="38" customHeight="1">
      <c r="B10" s="20" t="str">
        <v>Material</v>
      </c>
      <c r="C10" s="33" t="n">
        <v>36586</v>
      </c>
      <c r="D10" s="33" t="n">
        <v>40238</v>
      </c>
      <c r="E10" s="33" t="n">
        <v>42064</v>
      </c>
      <c r="F10" s="33" t="n">
        <v>43891</v>
      </c>
      <c r="G10" s="33" t="n">
        <v>44986</v>
      </c>
      <c r="H10" s="20" t="str">
        <v>Índice destino
marzo de 2026</v>
      </c>
      <c r="I10" s="20" t="str">
        <v>Serie INE</v>
      </c>
      <c r="J10" s="20" t="str">
        <v>Fuente de los datos</v>
      </c>
      <c r="K10" s="3"/>
    </row>
    <row r="11" ht="29" customHeight="1">
      <c r="B11" s="3" t="str">
        <v>Cemento</v>
      </c>
      <c r="C11" s="27" t="n">
        <f>IF(COUNTIFS($B$31:$B$780,$E$6&amp;" @ "&amp;TEXT(C$10,"yyyy-mm"))=1,INDEX($E$31:$E$780,MATCH($E$6&amp;" @ "&amp;TEXT('ACTUALIZAR'!$C$8,"yyyy-mm"),$B$31:$B$780,0))/INDEX($E$31:$E$780,MATCH($E$6&amp;" @ "&amp;TEXT(C$10,"yyyy-mm"),$B$31:$B$780,0)),"")</f>
        <v>2.0762732319575186</v>
      </c>
      <c r="D11" s="27" t="n">
        <f>IF(COUNTIFS($B$31:$B$780,$E$6&amp;" @ "&amp;TEXT(D$10,"yyyy-mm"))=1,INDEX($E$31:$E$780,MATCH($E$6&amp;" @ "&amp;TEXT('ACTUALIZAR'!$C$8,"yyyy-mm"),$B$31:$B$780,0))/INDEX($E$31:$E$780,MATCH($E$6&amp;" @ "&amp;TEXT(D$10,"yyyy-mm"),$B$31:$B$780,0)),"")</f>
        <v>1.6038533250466127</v>
      </c>
      <c r="E11" s="27" t="n">
        <f>IF(COUNTIFS($B$31:$B$780,$E$6&amp;" @ "&amp;TEXT(E$10,"yyyy-mm"))=1,INDEX($E$31:$E$780,MATCH($E$6&amp;" @ "&amp;TEXT('ACTUALIZAR'!$C$8,"yyyy-mm"),$B$31:$B$780,0))/INDEX($E$31:$E$780,MATCH($E$6&amp;" @ "&amp;TEXT(E$10,"yyyy-mm"),$B$31:$B$780,0)),"")</f>
        <v>1.5532683279162152</v>
      </c>
      <c r="F11" s="27" t="n">
        <f>IF(COUNTIFS($B$31:$B$780,$E$6&amp;" @ "&amp;TEXT(F$10,"yyyy-mm"))=1,INDEX($E$31:$E$780,MATCH($E$6&amp;" @ "&amp;TEXT('ACTUALIZAR'!$C$8,"yyyy-mm"),$B$31:$B$780,0))/INDEX($E$31:$E$780,MATCH($E$6&amp;" @ "&amp;TEXT(F$10,"yyyy-mm"),$B$31:$B$780,0)),"")</f>
        <v>1.5511209953717617</v>
      </c>
      <c r="G11" s="27" t="n">
        <f>IF(COUNTIFS($B$31:$B$780,$E$6&amp;" @ "&amp;TEXT(G$10,"yyyy-mm"))=1,INDEX($E$31:$E$780,MATCH($E$6&amp;" @ "&amp;TEXT('ACTUALIZAR'!$C$8,"yyyy-mm"),$B$31:$B$780,0))/INDEX($E$31:$E$780,MATCH($E$6&amp;" @ "&amp;TEXT(G$10,"yyyy-mm"),$B$31:$B$780,0)),"")</f>
        <v>1.104188952120149</v>
      </c>
      <c r="H11" s="34" t="n">
        <f>IF(COUNTIFS($B$31:$B$780,$E$6&amp;" @ "&amp;TEXT('ACTUALIZAR'!$C$8,"yyyy-mm"))=1,INDEX($E$31:$E$780,MATCH($E$6&amp;" @ "&amp;TEXT('ACTUALIZAR'!$C$8,"yyyy-mm"),$B$31:$B$780,0)),"")</f>
        <v>2580.6</v>
      </c>
      <c r="I11" s="3" t="str">
        <f>IF($E$6="Península y Baleares","IMM17",IF($E$6="Canarias","IMM9",""))</f>
        <v>IMM17</v>
      </c>
      <c r="J11" s="3" t="str">
        <v>INE · tabla 8378</v>
      </c>
      <c r="K11" s="3"/>
    </row>
    <row r="12" ht="29" customHeight="1">
      <c r="B12" s="3" t="str">
        <v>Cerámica</v>
      </c>
      <c r="C12" s="27" t="n">
        <f>IF(COUNTIFS($B$31:$B$780,$E$6&amp;" @ "&amp;TEXT(C$10,"yyyy-mm"))=1,INDEX($F$31:$F$780,MATCH($E$6&amp;" @ "&amp;TEXT('ACTUALIZAR'!$C$8,"yyyy-mm"),$B$31:$B$780,0))/INDEX($F$31:$F$780,MATCH($E$6&amp;" @ "&amp;TEXT(C$10,"yyyy-mm"),$B$31:$B$780,0)),"")</f>
        <v>1.8066863952651364</v>
      </c>
      <c r="D12" s="27" t="n">
        <f>IF(COUNTIFS($B$31:$B$780,$E$6&amp;" @ "&amp;TEXT(D$10,"yyyy-mm"))=1,INDEX($F$31:$F$780,MATCH($E$6&amp;" @ "&amp;TEXT('ACTUALIZAR'!$C$8,"yyyy-mm"),$B$31:$B$780,0))/INDEX($F$31:$F$780,MATCH($E$6&amp;" @ "&amp;TEXT(D$10,"yyyy-mm"),$B$31:$B$780,0)),"")</f>
        <v>1.5751342305278573</v>
      </c>
      <c r="E12" s="27" t="n">
        <f>IF(COUNTIFS($B$31:$B$780,$E$6&amp;" @ "&amp;TEXT(E$10,"yyyy-mm"))=1,INDEX($F$31:$F$780,MATCH($E$6&amp;" @ "&amp;TEXT('ACTUALIZAR'!$C$8,"yyyy-mm"),$B$31:$B$780,0))/INDEX($F$31:$F$780,MATCH($E$6&amp;" @ "&amp;TEXT(E$10,"yyyy-mm"),$B$31:$B$780,0)),"")</f>
        <v>1.5560377488461803</v>
      </c>
      <c r="F12" s="27" t="n">
        <f>IF(COUNTIFS($B$31:$B$780,$E$6&amp;" @ "&amp;TEXT(F$10,"yyyy-mm"))=1,INDEX($F$31:$F$780,MATCH($E$6&amp;" @ "&amp;TEXT('ACTUALIZAR'!$C$8,"yyyy-mm"),$B$31:$B$780,0))/INDEX($F$31:$F$780,MATCH($E$6&amp;" @ "&amp;TEXT(F$10,"yyyy-mm"),$B$31:$B$780,0)),"")</f>
        <v>1.499933598937583</v>
      </c>
      <c r="G12" s="27" t="n">
        <f>IF(COUNTIFS($B$31:$B$780,$E$6&amp;" @ "&amp;TEXT(G$10,"yyyy-mm"))=1,INDEX($F$31:$F$780,MATCH($E$6&amp;" @ "&amp;TEXT('ACTUALIZAR'!$C$8,"yyyy-mm"),$B$31:$B$780,0))/INDEX($F$31:$F$780,MATCH($E$6&amp;" @ "&amp;TEXT(G$10,"yyyy-mm"),$B$31:$B$780,0)),"")</f>
        <v>0.9729508549769567</v>
      </c>
      <c r="H12" s="34" t="n">
        <f>IF(COUNTIFS($B$31:$B$780,$E$6&amp;" @ "&amp;TEXT('ACTUALIZAR'!$C$8,"yyyy-mm"))=1,INDEX($F$31:$F$780,MATCH($E$6&amp;" @ "&amp;TEXT('ACTUALIZAR'!$C$8,"yyyy-mm"),$B$31:$B$780,0)),"")</f>
        <v>2258.9</v>
      </c>
      <c r="I12" s="3" t="str">
        <f>IF($E$6="Península y Baleares","IMM16",IF($E$6="Canarias","IMM8",""))</f>
        <v>IMM16</v>
      </c>
      <c r="J12" s="3" t="str">
        <v>INE · tabla 8378</v>
      </c>
      <c r="K12" s="3"/>
    </row>
    <row r="13" ht="29" customHeight="1">
      <c r="B13" s="3" t="str">
        <v>Madera</v>
      </c>
      <c r="C13" s="27" t="n">
        <f>IF(COUNTIFS($B$31:$B$780,$E$6&amp;" @ "&amp;TEXT(C$10,"yyyy-mm"))=1,INDEX($G$31:$G$780,MATCH($E$6&amp;" @ "&amp;TEXT('ACTUALIZAR'!$C$8,"yyyy-mm"),$B$31:$B$780,0))/INDEX($G$31:$G$780,MATCH($E$6&amp;" @ "&amp;TEXT(C$10,"yyyy-mm"),$B$31:$B$780,0)),"")</f>
        <v>1.719592283486113</v>
      </c>
      <c r="D13" s="27" t="n">
        <f>IF(COUNTIFS($B$31:$B$780,$E$6&amp;" @ "&amp;TEXT(D$10,"yyyy-mm"))=1,INDEX($G$31:$G$780,MATCH($E$6&amp;" @ "&amp;TEXT('ACTUALIZAR'!$C$8,"yyyy-mm"),$B$31:$B$780,0))/INDEX($G$31:$G$780,MATCH($E$6&amp;" @ "&amp;TEXT(D$10,"yyyy-mm"),$B$31:$B$780,0)),"")</f>
        <v>1.4562887434099994</v>
      </c>
      <c r="E13" s="27" t="n">
        <f>IF(COUNTIFS($B$31:$B$780,$E$6&amp;" @ "&amp;TEXT(E$10,"yyyy-mm"))=1,INDEX($G$31:$G$780,MATCH($E$6&amp;" @ "&amp;TEXT('ACTUALIZAR'!$C$8,"yyyy-mm"),$B$31:$B$780,0))/INDEX($G$31:$G$780,MATCH($E$6&amp;" @ "&amp;TEXT(E$10,"yyyy-mm"),$B$31:$B$780,0)),"")</f>
        <v>1.401639344262295</v>
      </c>
      <c r="F13" s="27" t="n">
        <f>IF(COUNTIFS($B$31:$B$780,$E$6&amp;" @ "&amp;TEXT(F$10,"yyyy-mm"))=1,INDEX($G$31:$G$780,MATCH($E$6&amp;" @ "&amp;TEXT('ACTUALIZAR'!$C$8,"yyyy-mm"),$B$31:$B$780,0))/INDEX($G$31:$G$780,MATCH($E$6&amp;" @ "&amp;TEXT(F$10,"yyyy-mm"),$B$31:$B$780,0)),"")</f>
        <v>1.322860751499842</v>
      </c>
      <c r="G13" s="27" t="n">
        <f>IF(COUNTIFS($B$31:$B$780,$E$6&amp;" @ "&amp;TEXT(G$10,"yyyy-mm"))=1,INDEX($G$31:$G$780,MATCH($E$6&amp;" @ "&amp;TEXT('ACTUALIZAR'!$C$8,"yyyy-mm"),$B$31:$B$780,0))/INDEX($G$31:$G$780,MATCH($E$6&amp;" @ "&amp;TEXT(G$10,"yyyy-mm"),$B$31:$B$780,0)),"")</f>
        <v>1.0731301229508194</v>
      </c>
      <c r="H13" s="34" t="n">
        <f>IF(COUNTIFS($B$31:$B$780,$E$6&amp;" @ "&amp;TEXT('ACTUALIZAR'!$C$8,"yyyy-mm"))=1,INDEX($G$31:$G$780,MATCH($E$6&amp;" @ "&amp;TEXT('ACTUALIZAR'!$C$8,"yyyy-mm"),$B$31:$B$780,0)),"")</f>
        <v>2513.7</v>
      </c>
      <c r="I13" s="3" t="str">
        <f>IF($E$6="Península y Baleares","IMM15",IF($E$6="Canarias","IMM7",""))</f>
        <v>IMM15</v>
      </c>
      <c r="J13" s="3" t="str">
        <v>INE · tabla 8378</v>
      </c>
      <c r="K13" s="3"/>
    </row>
    <row r="14" ht="29" customHeight="1">
      <c r="B14" s="3" t="str">
        <v>Acero</v>
      </c>
      <c r="C14" s="27" t="n">
        <f>IF(COUNTIFS($B$31:$B$780,$E$6&amp;" @ "&amp;TEXT(C$10,"yyyy-mm"))=1,INDEX($H$31:$H$780,MATCH($E$6&amp;" @ "&amp;TEXT('ACTUALIZAR'!$C$8,"yyyy-mm"),$B$31:$B$780,0))/INDEX($H$31:$H$780,MATCH($E$6&amp;" @ "&amp;TEXT(C$10,"yyyy-mm"),$B$31:$B$780,0)),"")</f>
        <v>2.1545586107091173</v>
      </c>
      <c r="D14" s="27" t="n">
        <f>IF(COUNTIFS($B$31:$B$780,$E$6&amp;" @ "&amp;TEXT(D$10,"yyyy-mm"))=1,INDEX($H$31:$H$780,MATCH($E$6&amp;" @ "&amp;TEXT('ACTUALIZAR'!$C$8,"yyyy-mm"),$B$31:$B$780,0))/INDEX($H$31:$H$780,MATCH($E$6&amp;" @ "&amp;TEXT(D$10,"yyyy-mm"),$B$31:$B$780,0)),"")</f>
        <v>1.536746490503716</v>
      </c>
      <c r="E14" s="27" t="n">
        <f>IF(COUNTIFS($B$31:$B$780,$E$6&amp;" @ "&amp;TEXT(E$10,"yyyy-mm"))=1,INDEX($H$31:$H$780,MATCH($E$6&amp;" @ "&amp;TEXT('ACTUALIZAR'!$C$8,"yyyy-mm"),$B$31:$B$780,0))/INDEX($H$31:$H$780,MATCH($E$6&amp;" @ "&amp;TEXT(E$10,"yyyy-mm"),$B$31:$B$780,0)),"")</f>
        <v>1.4650659319031685</v>
      </c>
      <c r="F14" s="27" t="n">
        <f>IF(COUNTIFS($B$31:$B$780,$E$6&amp;" @ "&amp;TEXT(F$10,"yyyy-mm"))=1,INDEX($H$31:$H$780,MATCH($E$6&amp;" @ "&amp;TEXT('ACTUALIZAR'!$C$8,"yyyy-mm"),$B$31:$B$780,0))/INDEX($H$31:$H$780,MATCH($E$6&amp;" @ "&amp;TEXT(F$10,"yyyy-mm"),$B$31:$B$780,0)),"")</f>
        <v>1.3622472321346875</v>
      </c>
      <c r="G14" s="27" t="n">
        <f>IF(COUNTIFS($B$31:$B$780,$E$6&amp;" @ "&amp;TEXT(G$10,"yyyy-mm"))=1,INDEX($H$31:$H$780,MATCH($E$6&amp;" @ "&amp;TEXT('ACTUALIZAR'!$C$8,"yyyy-mm"),$B$31:$B$780,0))/INDEX($H$31:$H$780,MATCH($E$6&amp;" @ "&amp;TEXT(G$10,"yyyy-mm"),$B$31:$B$780,0)),"")</f>
        <v>0.8867182846932697</v>
      </c>
      <c r="H14" s="34" t="n">
        <f>IF(COUNTIFS($B$31:$B$780,$E$6&amp;" @ "&amp;TEXT('ACTUALIZAR'!$C$8,"yyyy-mm"))=1,INDEX($H$31:$H$780,MATCH($E$6&amp;" @ "&amp;TEXT('ACTUALIZAR'!$C$8,"yyyy-mm"),$B$31:$B$780,0)),"")</f>
        <v>1488.8</v>
      </c>
      <c r="I14" s="3" t="str">
        <f>IF($E$6="Península y Baleares","IMM14",IF($E$6="Canarias","IMM6",""))</f>
        <v>IMM14</v>
      </c>
      <c r="J14" s="3" t="str">
        <v>INE · tabla 8378</v>
      </c>
      <c r="K14" s="3"/>
    </row>
    <row r="15" ht="29" customHeight="1">
      <c r="B15" s="3" t="str">
        <v>Cobre</v>
      </c>
      <c r="C15" s="27" t="n">
        <f>IF(COUNTIFS($B$31:$B$780,$E$6&amp;" @ "&amp;TEXT(C$10,"yyyy-mm"))=1,INDEX($I$31:$I$780,MATCH($E$6&amp;" @ "&amp;TEXT('ACTUALIZAR'!$C$8,"yyyy-mm"),$B$31:$B$780,0))/INDEX($I$31:$I$780,MATCH($E$6&amp;" @ "&amp;TEXT(C$10,"yyyy-mm"),$B$31:$B$780,0)),"")</f>
        <v>6.027486102532428</v>
      </c>
      <c r="D15" s="27" t="n">
        <f>IF(COUNTIFS($B$31:$B$780,$E$6&amp;" @ "&amp;TEXT(D$10,"yyyy-mm"))=1,INDEX($I$31:$I$780,MATCH($E$6&amp;" @ "&amp;TEXT('ACTUALIZAR'!$C$8,"yyyy-mm"),$B$31:$B$780,0))/INDEX($I$31:$I$780,MATCH($E$6&amp;" @ "&amp;TEXT(D$10,"yyyy-mm"),$B$31:$B$780,0)),"")</f>
        <v>2.0270031676792852</v>
      </c>
      <c r="E15" s="27" t="n">
        <f>IF(COUNTIFS($B$31:$B$780,$E$6&amp;" @ "&amp;TEXT(E$10,"yyyy-mm"))=1,INDEX($I$31:$I$780,MATCH($E$6&amp;" @ "&amp;TEXT('ACTUALIZAR'!$C$8,"yyyy-mm"),$B$31:$B$780,0))/INDEX($I$31:$I$780,MATCH($E$6&amp;" @ "&amp;TEXT(E$10,"yyyy-mm"),$B$31:$B$780,0)),"")</f>
        <v>1.803789279112754</v>
      </c>
      <c r="F15" s="27" t="n">
        <f>IF(COUNTIFS($B$31:$B$780,$E$6&amp;" @ "&amp;TEXT(F$10,"yyyy-mm"))=1,INDEX($I$31:$I$780,MATCH($E$6&amp;" @ "&amp;TEXT('ACTUALIZAR'!$C$8,"yyyy-mm"),$B$31:$B$780,0))/INDEX($I$31:$I$780,MATCH($E$6&amp;" @ "&amp;TEXT(F$10,"yyyy-mm"),$B$31:$B$780,0)),"")</f>
        <v>2.158363284489909</v>
      </c>
      <c r="G15" s="27" t="n">
        <f>IF(COUNTIFS($B$31:$B$780,$E$6&amp;" @ "&amp;TEXT(G$10,"yyyy-mm"))=1,INDEX($I$31:$I$780,MATCH($E$6&amp;" @ "&amp;TEXT('ACTUALIZAR'!$C$8,"yyyy-mm"),$B$31:$B$780,0))/INDEX($I$31:$I$780,MATCH($E$6&amp;" @ "&amp;TEXT(G$10,"yyyy-mm"),$B$31:$B$780,0)),"")</f>
        <v>1.31631483105146</v>
      </c>
      <c r="H15" s="34" t="n">
        <f>IF(COUNTIFS($B$31:$B$780,$E$6&amp;" @ "&amp;TEXT('ACTUALIZAR'!$C$8,"yyyy-mm"))=1,INDEX($I$31:$I$780,MATCH($E$6&amp;" @ "&amp;TEXT('ACTUALIZAR'!$C$8,"yyyy-mm"),$B$31:$B$780,0)),"")</f>
        <v>3903.4</v>
      </c>
      <c r="I15" s="3" t="str">
        <f>IF($E$6="Península y Baleares","IMM12",IF($E$6="Canarias","IMM4",""))</f>
        <v>IMM12</v>
      </c>
      <c r="J15" s="3" t="str">
        <v>INE · tabla 8378</v>
      </c>
      <c r="K15" s="3"/>
    </row>
    <row r="16" ht="29" customHeight="1">
      <c r="B16" s="3" t="str">
        <v>Aluminio</v>
      </c>
      <c r="C16" s="27" t="n">
        <f>IF(COUNTIFS($B$31:$B$780,$E$6&amp;" @ "&amp;TEXT(C$10,"yyyy-mm"))=1,INDEX($J$31:$J$780,MATCH($E$6&amp;" @ "&amp;TEXT('ACTUALIZAR'!$C$8,"yyyy-mm"),$B$31:$B$780,0))/INDEX($J$31:$J$780,MATCH($E$6&amp;" @ "&amp;TEXT(C$10,"yyyy-mm"),$B$31:$B$780,0)),"")</f>
        <v>1.4919301928880724</v>
      </c>
      <c r="D16" s="27" t="n">
        <f>IF(COUNTIFS($B$31:$B$780,$E$6&amp;" @ "&amp;TEXT(D$10,"yyyy-mm"))=1,INDEX($J$31:$J$780,MATCH($E$6&amp;" @ "&amp;TEXT('ACTUALIZAR'!$C$8,"yyyy-mm"),$B$31:$B$780,0))/INDEX($J$31:$J$780,MATCH($E$6&amp;" @ "&amp;TEXT(D$10,"yyyy-mm"),$B$31:$B$780,0)),"")</f>
        <v>1.4627556927827094</v>
      </c>
      <c r="E16" s="27" t="n">
        <f>IF(COUNTIFS($B$31:$B$780,$E$6&amp;" @ "&amp;TEXT(E$10,"yyyy-mm"))=1,INDEX($J$31:$J$780,MATCH($E$6&amp;" @ "&amp;TEXT('ACTUALIZAR'!$C$8,"yyyy-mm"),$B$31:$B$780,0))/INDEX($J$31:$J$780,MATCH($E$6&amp;" @ "&amp;TEXT(E$10,"yyyy-mm"),$B$31:$B$780,0)),"")</f>
        <v>1.4007638290008624</v>
      </c>
      <c r="F16" s="27" t="n">
        <f>IF(COUNTIFS($B$31:$B$780,$E$6&amp;" @ "&amp;TEXT(F$10,"yyyy-mm"))=1,INDEX($J$31:$J$780,MATCH($E$6&amp;" @ "&amp;TEXT('ACTUALIZAR'!$C$8,"yyyy-mm"),$B$31:$B$780,0))/INDEX($J$31:$J$780,MATCH($E$6&amp;" @ "&amp;TEXT(F$10,"yyyy-mm"),$B$31:$B$780,0)),"")</f>
        <v>1.4980237154150198</v>
      </c>
      <c r="G16" s="27" t="n">
        <f>IF(COUNTIFS($B$31:$B$780,$E$6&amp;" @ "&amp;TEXT(G$10,"yyyy-mm"))=1,INDEX($J$31:$J$780,MATCH($E$6&amp;" @ "&amp;TEXT('ACTUALIZAR'!$C$8,"yyyy-mm"),$B$31:$B$780,0))/INDEX($J$31:$J$780,MATCH($E$6&amp;" @ "&amp;TEXT(G$10,"yyyy-mm"),$B$31:$B$780,0)),"")</f>
        <v>1.0419721407624634</v>
      </c>
      <c r="H16" s="34" t="n">
        <f>IF(COUNTIFS($B$31:$B$780,$E$6&amp;" @ "&amp;TEXT('ACTUALIZAR'!$C$8,"yyyy-mm"))=1,INDEX($J$31:$J$780,MATCH($E$6&amp;" @ "&amp;TEXT('ACTUALIZAR'!$C$8,"yyyy-mm"),$B$31:$B$780,0)),"")</f>
        <v>1137</v>
      </c>
      <c r="I16" s="3" t="str">
        <f>IF($E$6="Península y Baleares","IMM11",IF($E$6="Canarias","IMM3",""))</f>
        <v>IMM11</v>
      </c>
      <c r="J16" s="3" t="str">
        <v>INE · tabla 8378</v>
      </c>
      <c r="K16" s="3"/>
    </row>
    <row r="17" ht="29" customHeight="1">
      <c r="B17" s="3" t="str">
        <v>Ligantes</v>
      </c>
      <c r="C17" s="27" t="n">
        <f>IF(COUNTIFS($B$31:$B$780,$E$6&amp;" @ "&amp;TEXT(C$10,"yyyy-mm"))=1,INDEX($K$31:$K$780,MATCH($E$6&amp;" @ "&amp;TEXT('ACTUALIZAR'!$C$8,"yyyy-mm"),$B$31:$B$780,0))/INDEX($K$31:$K$780,MATCH($E$6&amp;" @ "&amp;TEXT(C$10,"yyyy-mm"),$B$31:$B$780,0)),"")</f>
        <v>5.484516913394836</v>
      </c>
      <c r="D17" s="27" t="n">
        <f>IF(COUNTIFS($B$31:$B$780,$E$6&amp;" @ "&amp;TEXT(D$10,"yyyy-mm"))=1,INDEX($K$31:$K$780,MATCH($E$6&amp;" @ "&amp;TEXT('ACTUALIZAR'!$C$8,"yyyy-mm"),$B$31:$B$780,0))/INDEX($K$31:$K$780,MATCH($E$6&amp;" @ "&amp;TEXT(D$10,"yyyy-mm"),$B$31:$B$780,0)),"")</f>
        <v>1.8386478062814673</v>
      </c>
      <c r="E17" s="27" t="n">
        <f>IF(COUNTIFS($B$31:$B$780,$E$6&amp;" @ "&amp;TEXT(E$10,"yyyy-mm"))=1,INDEX($K$31:$K$780,MATCH($E$6&amp;" @ "&amp;TEXT('ACTUALIZAR'!$C$8,"yyyy-mm"),$B$31:$B$780,0))/INDEX($K$31:$K$780,MATCH($E$6&amp;" @ "&amp;TEXT(E$10,"yyyy-mm"),$B$31:$B$780,0)),"")</f>
        <v>1.8071920067866905</v>
      </c>
      <c r="F17" s="27" t="n">
        <f>IF(COUNTIFS($B$31:$B$780,$E$6&amp;" @ "&amp;TEXT(F$10,"yyyy-mm"))=1,INDEX($K$31:$K$780,MATCH($E$6&amp;" @ "&amp;TEXT('ACTUALIZAR'!$C$8,"yyyy-mm"),$B$31:$B$780,0))/INDEX($K$31:$K$780,MATCH($E$6&amp;" @ "&amp;TEXT(F$10,"yyyy-mm"),$B$31:$B$780,0)),"")</f>
        <v>1.4682007887582802</v>
      </c>
      <c r="G17" s="27" t="n">
        <f>IF(COUNTIFS($B$31:$B$780,$E$6&amp;" @ "&amp;TEXT(G$10,"yyyy-mm"))=1,INDEX($K$31:$K$780,MATCH($E$6&amp;" @ "&amp;TEXT('ACTUALIZAR'!$C$8,"yyyy-mm"),$B$31:$B$780,0))/INDEX($K$31:$K$780,MATCH($E$6&amp;" @ "&amp;TEXT(G$10,"yyyy-mm"),$B$31:$B$780,0)),"")</f>
        <v>1.0757167704651294</v>
      </c>
      <c r="H17" s="34" t="n">
        <f>IF(COUNTIFS($B$31:$B$780,$E$6&amp;" @ "&amp;TEXT('ACTUALIZAR'!$C$8,"yyyy-mm"))=1,INDEX($K$31:$K$780,MATCH($E$6&amp;" @ "&amp;TEXT('ACTUALIZAR'!$C$8,"yyyy-mm"),$B$31:$B$780,0)),"")</f>
        <v>7669</v>
      </c>
      <c r="I17" s="3" t="str">
        <f>IF($E$6="Península y Baleares","IMM10",IF($E$6="Canarias","IMM2",""))</f>
        <v>IMM10</v>
      </c>
      <c r="J17" s="3" t="str">
        <v>INE · tabla 8378</v>
      </c>
      <c r="K17" s="3"/>
    </row>
    <row r="18" ht="23" customHeight="1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ht="32" customHeight="1">
      <c r="B19" s="26" t="str">
        <v>Base estadística enero de 1964. Los datos posteriores a julio de 2013 ya están enlazados por el INE: no aplicamos otro coeficiente.</v>
      </c>
      <c r="C19" s="26"/>
      <c r="D19" s="26"/>
      <c r="E19" s="26"/>
      <c r="F19" s="26"/>
      <c r="G19" s="26"/>
      <c r="H19" s="26"/>
      <c r="I19" s="26"/>
      <c r="J19" s="26"/>
      <c r="K19" s="3"/>
    </row>
    <row r="20" ht="23" customHeight="1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ht="30" customHeight="1">
      <c r="B21" s="26" t="str">
        <v>Origen 2000 no significa «índice base 2000». Significa el precio de marzo de ese año. Podemos elegir otro mes en ACTUALIZAR.</v>
      </c>
      <c r="C21" s="26"/>
      <c r="D21" s="26"/>
      <c r="E21" s="26"/>
      <c r="F21" s="26"/>
      <c r="G21" s="26"/>
      <c r="H21" s="26"/>
      <c r="I21" s="26"/>
      <c r="J21" s="26"/>
      <c r="K21" s="3"/>
    </row>
    <row r="22" ht="23" customHeight="1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ht="32" customHeight="1">
      <c r="B23" s="26" t="str">
        <v>Los índices reflejan evolución a salida de fábrica. No incluyen transporte, comercialización ni IVA y no sustituyen una oferta de suministro.</v>
      </c>
      <c r="C23" s="26"/>
      <c r="D23" s="26"/>
      <c r="E23" s="26"/>
      <c r="F23" s="26"/>
      <c r="G23" s="26"/>
      <c r="H23" s="26"/>
      <c r="I23" s="26"/>
      <c r="J23" s="26"/>
      <c r="K23" s="3"/>
    </row>
    <row r="24" ht="23" customHeight="1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ht="38" customHeight="1">
      <c r="B25" s="26" t="str">
        <v>Fuente: INE, tabla 8378. Datos hasta marzo de 2026; publicación 21/09/2026; consulta 18/10/2026. https://www.ine.es/jaxiT3/Tabla.htm?t=8378&amp;L=0</v>
      </c>
      <c r="C25" s="26"/>
      <c r="D25" s="26"/>
      <c r="E25" s="26"/>
      <c r="F25" s="26"/>
      <c r="G25" s="26"/>
      <c r="H25" s="26"/>
      <c r="I25" s="26"/>
      <c r="J25" s="26"/>
      <c r="K25" s="3"/>
    </row>
    <row r="26" ht="23" customHeight="1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ht="24" customHeight="1">
      <c r="B27" s="11" t="str">
        <v>Cuitó Digital · cuitodigital.com</v>
      </c>
      <c r="C27" s="11"/>
      <c r="D27" s="11"/>
      <c r="E27" s="11"/>
      <c r="F27" s="11"/>
      <c r="G27" s="11"/>
      <c r="H27" s="11"/>
      <c r="I27" s="3"/>
      <c r="J27" s="3"/>
      <c r="K27" s="3"/>
    </row>
    <row r="28" ht="23" customHeight="1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ht="28" customHeight="1">
      <c r="B29" s="15" t="str">
        <v>Datos oficiales para consultar otros meses · enero de 1995 a marzo de 2026 · siete grupos de materiales · dos territorios</v>
      </c>
      <c r="C29" s="15"/>
      <c r="D29" s="15"/>
      <c r="E29" s="15"/>
      <c r="F29" s="15"/>
      <c r="G29" s="15"/>
      <c r="H29" s="15"/>
      <c r="I29" s="15"/>
      <c r="J29" s="15"/>
      <c r="K29" s="15"/>
    </row>
    <row r="30" ht="38" customHeight="1">
      <c r="B30" s="20" t="str">
        <v>Clave de consulta</v>
      </c>
      <c r="C30" s="20" t="str">
        <v>Territorio</v>
      </c>
      <c r="D30" s="20" t="str">
        <v>Mes de observación</v>
      </c>
      <c r="E30" s="20" t="str">
        <v>Cemento</v>
      </c>
      <c r="F30" s="20" t="str">
        <v>Cerámica</v>
      </c>
      <c r="G30" s="20" t="str">
        <v>Madera</v>
      </c>
      <c r="H30" s="20" t="str">
        <v>Acero</v>
      </c>
      <c r="I30" s="20" t="str">
        <v>Cobre</v>
      </c>
      <c r="J30" s="20" t="str">
        <v>Aluminio</v>
      </c>
      <c r="K30" s="20" t="str">
        <v>Ligantes</v>
      </c>
    </row>
    <row r="31" ht="21" customHeight="1">
      <c r="B31" s="3" t="str">
        <v>Península y Baleares @ 1995-01</v>
      </c>
      <c r="C31" s="16" t="str">
        <v>Península y Baleares</v>
      </c>
      <c r="D31" s="9" t="n">
        <v>34700</v>
      </c>
      <c r="E31" s="34" t="n">
        <v>1185</v>
      </c>
      <c r="F31" s="34" t="n">
        <v>926.2</v>
      </c>
      <c r="G31" s="34" t="n">
        <v>1288.1</v>
      </c>
      <c r="H31" s="34" t="n">
        <v>690.1</v>
      </c>
      <c r="I31" s="34" t="n">
        <v>839.2</v>
      </c>
      <c r="J31" s="34" t="n">
        <v>648.3</v>
      </c>
      <c r="K31" s="34" t="n">
        <v>967.6</v>
      </c>
    </row>
    <row r="32" ht="21" customHeight="1">
      <c r="B32" s="3" t="str">
        <v>Península y Baleares @ 1995-02</v>
      </c>
      <c r="C32" s="16" t="str">
        <v>Península y Baleares</v>
      </c>
      <c r="D32" s="9" t="n">
        <v>34731</v>
      </c>
      <c r="E32" s="34" t="n">
        <v>1187.1</v>
      </c>
      <c r="F32" s="34" t="n">
        <v>935.2</v>
      </c>
      <c r="G32" s="34" t="n">
        <v>1302</v>
      </c>
      <c r="H32" s="34" t="n">
        <v>709.6</v>
      </c>
      <c r="I32" s="34" t="n">
        <v>789.3</v>
      </c>
      <c r="J32" s="34" t="n">
        <v>666.8</v>
      </c>
      <c r="K32" s="34" t="n">
        <v>999.7</v>
      </c>
    </row>
    <row r="33" ht="21" customHeight="1">
      <c r="B33" s="3" t="str">
        <v>Península y Baleares @ 1995-03</v>
      </c>
      <c r="C33" s="16" t="str">
        <v>Península y Baleares</v>
      </c>
      <c r="D33" s="9" t="n">
        <v>34759</v>
      </c>
      <c r="E33" s="34" t="n">
        <v>1200.5</v>
      </c>
      <c r="F33" s="34" t="n">
        <v>937.4</v>
      </c>
      <c r="G33" s="34" t="n">
        <v>1309.2</v>
      </c>
      <c r="H33" s="34" t="n">
        <v>724.4</v>
      </c>
      <c r="I33" s="34" t="n">
        <v>790</v>
      </c>
      <c r="J33" s="34" t="n">
        <v>674.3</v>
      </c>
      <c r="K33" s="34" t="n">
        <v>1051.8</v>
      </c>
    </row>
    <row r="34" ht="21" customHeight="1">
      <c r="B34" s="3" t="str">
        <v>Península y Baleares @ 1995-04</v>
      </c>
      <c r="C34" s="16" t="str">
        <v>Península y Baleares</v>
      </c>
      <c r="D34" s="9" t="n">
        <v>34790</v>
      </c>
      <c r="E34" s="34" t="n">
        <v>1204.9</v>
      </c>
      <c r="F34" s="34" t="n">
        <v>940.3</v>
      </c>
      <c r="G34" s="34" t="n">
        <v>1324</v>
      </c>
      <c r="H34" s="34" t="n">
        <v>726</v>
      </c>
      <c r="I34" s="34" t="n">
        <v>758.6</v>
      </c>
      <c r="J34" s="34" t="n">
        <v>673</v>
      </c>
      <c r="K34" s="34" t="n">
        <v>1062.2</v>
      </c>
    </row>
    <row r="35" ht="21" customHeight="1">
      <c r="B35" s="3" t="str">
        <v>Península y Baleares @ 1995-05</v>
      </c>
      <c r="C35" s="16" t="str">
        <v>Península y Baleares</v>
      </c>
      <c r="D35" s="9" t="n">
        <v>34820</v>
      </c>
      <c r="E35" s="34" t="n">
        <v>1206.7</v>
      </c>
      <c r="F35" s="34" t="n">
        <v>942.5</v>
      </c>
      <c r="G35" s="34" t="n">
        <v>1329.2</v>
      </c>
      <c r="H35" s="34" t="n">
        <v>738.3</v>
      </c>
      <c r="I35" s="34" t="n">
        <v>717.4</v>
      </c>
      <c r="J35" s="34" t="n">
        <v>666.1</v>
      </c>
      <c r="K35" s="34" t="n">
        <v>1062.2</v>
      </c>
    </row>
    <row r="36" ht="21" customHeight="1">
      <c r="B36" s="3" t="str">
        <v>Península y Baleares @ 1995-06</v>
      </c>
      <c r="C36" s="16" t="str">
        <v>Península y Baleares</v>
      </c>
      <c r="D36" s="9" t="n">
        <v>34851</v>
      </c>
      <c r="E36" s="34" t="n">
        <v>1203.7</v>
      </c>
      <c r="F36" s="34" t="n">
        <v>951.8</v>
      </c>
      <c r="G36" s="34" t="n">
        <v>1328.6</v>
      </c>
      <c r="H36" s="34" t="n">
        <v>742.2</v>
      </c>
      <c r="I36" s="34" t="n">
        <v>765.4</v>
      </c>
      <c r="J36" s="34" t="n">
        <v>747.3</v>
      </c>
      <c r="K36" s="34" t="n">
        <v>1062.2</v>
      </c>
    </row>
    <row r="37" ht="21" customHeight="1">
      <c r="B37" s="3" t="str">
        <v>Península y Baleares @ 1995-07</v>
      </c>
      <c r="C37" s="16" t="str">
        <v>Península y Baleares</v>
      </c>
      <c r="D37" s="9" t="n">
        <v>34881</v>
      </c>
      <c r="E37" s="34" t="n">
        <v>1203.5</v>
      </c>
      <c r="F37" s="34" t="n">
        <v>953.3</v>
      </c>
      <c r="G37" s="34" t="n">
        <v>1335.5</v>
      </c>
      <c r="H37" s="34" t="n">
        <v>738</v>
      </c>
      <c r="I37" s="34" t="n">
        <v>774</v>
      </c>
      <c r="J37" s="34" t="n">
        <v>716.1</v>
      </c>
      <c r="K37" s="34" t="n">
        <v>1000.6</v>
      </c>
    </row>
    <row r="38" ht="21" customHeight="1">
      <c r="B38" s="3" t="str">
        <v>Península y Baleares @ 1995-08</v>
      </c>
      <c r="C38" s="16" t="str">
        <v>Península y Baleares</v>
      </c>
      <c r="D38" s="9" t="n">
        <v>34912</v>
      </c>
      <c r="E38" s="34" t="n">
        <v>1203.5</v>
      </c>
      <c r="F38" s="34" t="n">
        <v>955.4</v>
      </c>
      <c r="G38" s="34" t="n">
        <v>1343</v>
      </c>
      <c r="H38" s="34" t="n">
        <v>744.6</v>
      </c>
      <c r="I38" s="34" t="n">
        <v>787.1</v>
      </c>
      <c r="J38" s="34" t="n">
        <v>713.4</v>
      </c>
      <c r="K38" s="34" t="n">
        <v>984.2</v>
      </c>
    </row>
    <row r="39" ht="21" customHeight="1">
      <c r="B39" s="3" t="str">
        <v>Península y Baleares @ 1995-09</v>
      </c>
      <c r="C39" s="16" t="str">
        <v>Península y Baleares</v>
      </c>
      <c r="D39" s="9" t="n">
        <v>34943</v>
      </c>
      <c r="E39" s="34" t="n">
        <v>1203.5</v>
      </c>
      <c r="F39" s="34" t="n">
        <v>958.8</v>
      </c>
      <c r="G39" s="34" t="n">
        <v>1347.1</v>
      </c>
      <c r="H39" s="34" t="n">
        <v>741.2</v>
      </c>
      <c r="I39" s="34" t="n">
        <v>769.2</v>
      </c>
      <c r="J39" s="34" t="n">
        <v>719.1</v>
      </c>
      <c r="K39" s="34" t="n">
        <v>967.8</v>
      </c>
    </row>
    <row r="40" ht="21" customHeight="1">
      <c r="B40" s="3" t="str">
        <v>Península y Baleares @ 1995-10</v>
      </c>
      <c r="C40" s="16" t="str">
        <v>Península y Baleares</v>
      </c>
      <c r="D40" s="9" t="n">
        <v>34973</v>
      </c>
      <c r="E40" s="34" t="n">
        <v>1203.6</v>
      </c>
      <c r="F40" s="34" t="n">
        <v>959.9</v>
      </c>
      <c r="G40" s="34" t="n">
        <v>1350.6</v>
      </c>
      <c r="H40" s="34" t="n">
        <v>726.6</v>
      </c>
      <c r="I40" s="34" t="n">
        <v>724</v>
      </c>
      <c r="J40" s="34" t="n">
        <v>690</v>
      </c>
      <c r="K40" s="34" t="n">
        <v>967.8</v>
      </c>
    </row>
    <row r="41" ht="21" customHeight="1">
      <c r="B41" s="3" t="str">
        <v>Península y Baleares @ 1995-11</v>
      </c>
      <c r="C41" s="16" t="str">
        <v>Península y Baleares</v>
      </c>
      <c r="D41" s="9" t="n">
        <v>35004</v>
      </c>
      <c r="E41" s="34" t="n">
        <v>1206.7</v>
      </c>
      <c r="F41" s="34" t="n">
        <v>960.2</v>
      </c>
      <c r="G41" s="34" t="n">
        <v>1351.7</v>
      </c>
      <c r="H41" s="34" t="n">
        <v>717.1</v>
      </c>
      <c r="I41" s="34" t="n">
        <v>778.3</v>
      </c>
      <c r="J41" s="34" t="n">
        <v>670.1</v>
      </c>
      <c r="K41" s="34" t="n">
        <v>967.8</v>
      </c>
    </row>
    <row r="42" ht="21" customHeight="1">
      <c r="B42" s="3" t="str">
        <v>Península y Baleares @ 1995-12</v>
      </c>
      <c r="C42" s="16" t="str">
        <v>Península y Baleares</v>
      </c>
      <c r="D42" s="9" t="n">
        <v>35034</v>
      </c>
      <c r="E42" s="34" t="n">
        <v>1206.8</v>
      </c>
      <c r="F42" s="34" t="n">
        <v>960.8</v>
      </c>
      <c r="G42" s="34" t="n">
        <v>1355.2</v>
      </c>
      <c r="H42" s="34" t="n">
        <v>689.8</v>
      </c>
      <c r="I42" s="34" t="n">
        <v>772.4</v>
      </c>
      <c r="J42" s="34" t="n">
        <v>662.9</v>
      </c>
      <c r="K42" s="34" t="n">
        <v>967.8</v>
      </c>
    </row>
    <row r="43" ht="21" customHeight="1">
      <c r="B43" s="3" t="str">
        <v>Península y Baleares @ 1996-01</v>
      </c>
      <c r="C43" s="16" t="str">
        <v>Península y Baleares</v>
      </c>
      <c r="D43" s="9" t="n">
        <v>35065</v>
      </c>
      <c r="E43" s="34" t="n">
        <v>1216.7</v>
      </c>
      <c r="F43" s="34" t="n">
        <v>965.9</v>
      </c>
      <c r="G43" s="34" t="n">
        <v>1359</v>
      </c>
      <c r="H43" s="34" t="n">
        <v>690.5</v>
      </c>
      <c r="I43" s="34" t="n">
        <v>695.5</v>
      </c>
      <c r="J43" s="34" t="n">
        <v>642.1</v>
      </c>
      <c r="K43" s="34" t="n">
        <v>1030.6</v>
      </c>
    </row>
    <row r="44" ht="21" customHeight="1">
      <c r="B44" s="3" t="str">
        <v>Península y Baleares @ 1996-02</v>
      </c>
      <c r="C44" s="16" t="str">
        <v>Península y Baleares</v>
      </c>
      <c r="D44" s="9" t="n">
        <v>35096</v>
      </c>
      <c r="E44" s="34" t="n">
        <v>1218.3</v>
      </c>
      <c r="F44" s="34" t="n">
        <v>967.4</v>
      </c>
      <c r="G44" s="34" t="n">
        <v>1359</v>
      </c>
      <c r="H44" s="34" t="n">
        <v>672.8</v>
      </c>
      <c r="I44" s="34" t="n">
        <v>676.5</v>
      </c>
      <c r="J44" s="34" t="n">
        <v>644.7</v>
      </c>
      <c r="K44" s="34" t="n">
        <v>1030.6</v>
      </c>
    </row>
    <row r="45" ht="21" customHeight="1">
      <c r="B45" s="3" t="str">
        <v>Península y Baleares @ 1996-03</v>
      </c>
      <c r="C45" s="16" t="str">
        <v>Península y Baleares</v>
      </c>
      <c r="D45" s="9" t="n">
        <v>35125</v>
      </c>
      <c r="E45" s="34" t="n">
        <v>1220.7</v>
      </c>
      <c r="F45" s="34" t="n">
        <v>967.4</v>
      </c>
      <c r="G45" s="34" t="n">
        <v>1358.4</v>
      </c>
      <c r="H45" s="34" t="n">
        <v>669.2</v>
      </c>
      <c r="I45" s="34" t="n">
        <v>687.5</v>
      </c>
      <c r="J45" s="34" t="n">
        <v>641.3</v>
      </c>
      <c r="K45" s="34" t="n">
        <v>1030.6</v>
      </c>
    </row>
    <row r="46" ht="21" customHeight="1">
      <c r="B46" s="3" t="str">
        <v>Península y Baleares @ 1996-04</v>
      </c>
      <c r="C46" s="16" t="str">
        <v>Península y Baleares</v>
      </c>
      <c r="D46" s="9" t="n">
        <v>35156</v>
      </c>
      <c r="E46" s="34" t="n">
        <v>1222.3</v>
      </c>
      <c r="F46" s="34" t="n">
        <v>968.2</v>
      </c>
      <c r="G46" s="34" t="n">
        <v>1359.6</v>
      </c>
      <c r="H46" s="34" t="n">
        <v>670</v>
      </c>
      <c r="I46" s="34" t="n">
        <v>703.9</v>
      </c>
      <c r="J46" s="34" t="n">
        <v>641</v>
      </c>
      <c r="K46" s="34" t="n">
        <v>1030.6</v>
      </c>
    </row>
    <row r="47" ht="21" customHeight="1">
      <c r="B47" s="3" t="str">
        <v>Península y Baleares @ 1996-05</v>
      </c>
      <c r="C47" s="16" t="str">
        <v>Península y Baleares</v>
      </c>
      <c r="D47" s="9" t="n">
        <v>35186</v>
      </c>
      <c r="E47" s="34" t="n">
        <v>1224.9</v>
      </c>
      <c r="F47" s="34" t="n">
        <v>969</v>
      </c>
      <c r="G47" s="34" t="n">
        <v>1361.5</v>
      </c>
      <c r="H47" s="34" t="n">
        <v>664.5</v>
      </c>
      <c r="I47" s="34" t="n">
        <v>733.5</v>
      </c>
      <c r="J47" s="34" t="n">
        <v>651.9</v>
      </c>
      <c r="K47" s="34" t="n">
        <v>1030.6</v>
      </c>
    </row>
    <row r="48" ht="21" customHeight="1">
      <c r="B48" s="3" t="str">
        <v>Península y Baleares @ 1996-06</v>
      </c>
      <c r="C48" s="16" t="str">
        <v>Península y Baleares</v>
      </c>
      <c r="D48" s="9" t="n">
        <v>35217</v>
      </c>
      <c r="E48" s="34" t="n">
        <v>1225.8</v>
      </c>
      <c r="F48" s="34" t="n">
        <v>969.9</v>
      </c>
      <c r="G48" s="34" t="n">
        <v>1361.3</v>
      </c>
      <c r="H48" s="34" t="n">
        <v>661.6</v>
      </c>
      <c r="I48" s="34" t="n">
        <v>605.6</v>
      </c>
      <c r="J48" s="34" t="n">
        <v>654.4</v>
      </c>
      <c r="K48" s="34" t="n">
        <v>1030.6</v>
      </c>
    </row>
    <row r="49" ht="21" customHeight="1">
      <c r="B49" s="3" t="str">
        <v>Península y Baleares @ 1996-07</v>
      </c>
      <c r="C49" s="16" t="str">
        <v>Península y Baleares</v>
      </c>
      <c r="D49" s="9" t="n">
        <v>35247</v>
      </c>
      <c r="E49" s="34" t="n">
        <v>1228</v>
      </c>
      <c r="F49" s="34" t="n">
        <v>971</v>
      </c>
      <c r="G49" s="34" t="n">
        <v>1362.4</v>
      </c>
      <c r="H49" s="34" t="n">
        <v>663.3</v>
      </c>
      <c r="I49" s="34" t="n">
        <v>546.4</v>
      </c>
      <c r="J49" s="34" t="n">
        <v>655.2</v>
      </c>
      <c r="K49" s="34" t="n">
        <v>1030.6</v>
      </c>
    </row>
    <row r="50" ht="21" customHeight="1">
      <c r="B50" s="3" t="str">
        <v>Península y Baleares @ 1996-08</v>
      </c>
      <c r="C50" s="16" t="str">
        <v>Península y Baleares</v>
      </c>
      <c r="D50" s="9" t="n">
        <v>35278</v>
      </c>
      <c r="E50" s="34" t="n">
        <v>1227</v>
      </c>
      <c r="F50" s="34" t="n">
        <v>969.3</v>
      </c>
      <c r="G50" s="34" t="n">
        <v>1363.3</v>
      </c>
      <c r="H50" s="34" t="n">
        <v>666.2</v>
      </c>
      <c r="I50" s="34" t="n">
        <v>547.1</v>
      </c>
      <c r="J50" s="34" t="n">
        <v>652.5</v>
      </c>
      <c r="K50" s="34" t="n">
        <v>1030.6</v>
      </c>
    </row>
    <row r="51" ht="21" customHeight="1">
      <c r="B51" s="3" t="str">
        <v>Península y Baleares @ 1996-09</v>
      </c>
      <c r="C51" s="16" t="str">
        <v>Península y Baleares</v>
      </c>
      <c r="D51" s="9" t="n">
        <v>35309</v>
      </c>
      <c r="E51" s="34" t="n">
        <v>1227.3</v>
      </c>
      <c r="F51" s="34" t="n">
        <v>969.6</v>
      </c>
      <c r="G51" s="34" t="n">
        <v>1364.6</v>
      </c>
      <c r="H51" s="34" t="n">
        <v>663.9</v>
      </c>
      <c r="I51" s="34" t="n">
        <v>534.2</v>
      </c>
      <c r="J51" s="34" t="n">
        <v>651.2</v>
      </c>
      <c r="K51" s="34" t="n">
        <v>1030.6</v>
      </c>
    </row>
    <row r="52" ht="21" customHeight="1">
      <c r="B52" s="3" t="str">
        <v>Península y Baleares @ 1996-10</v>
      </c>
      <c r="C52" s="16" t="str">
        <v>Península y Baleares</v>
      </c>
      <c r="D52" s="9" t="n">
        <v>35339</v>
      </c>
      <c r="E52" s="34" t="n">
        <v>1228.3</v>
      </c>
      <c r="F52" s="34" t="n">
        <v>969.6</v>
      </c>
      <c r="G52" s="34" t="n">
        <v>1361.3</v>
      </c>
      <c r="H52" s="34" t="n">
        <v>662.3</v>
      </c>
      <c r="I52" s="34" t="n">
        <v>546.6</v>
      </c>
      <c r="J52" s="34" t="n">
        <v>629.1</v>
      </c>
      <c r="K52" s="34" t="n">
        <v>1063.9</v>
      </c>
    </row>
    <row r="53" ht="21" customHeight="1">
      <c r="B53" s="3" t="str">
        <v>Península y Baleares @ 1996-11</v>
      </c>
      <c r="C53" s="16" t="str">
        <v>Península y Baleares</v>
      </c>
      <c r="D53" s="9" t="n">
        <v>35370</v>
      </c>
      <c r="E53" s="34" t="n">
        <v>1228.4</v>
      </c>
      <c r="F53" s="34" t="n">
        <v>970.2</v>
      </c>
      <c r="G53" s="34" t="n">
        <v>1363.1</v>
      </c>
      <c r="H53" s="34" t="n">
        <v>666</v>
      </c>
      <c r="I53" s="34" t="n">
        <v>617.2</v>
      </c>
      <c r="J53" s="34" t="n">
        <v>622.7</v>
      </c>
      <c r="K53" s="34" t="n">
        <v>1097.2</v>
      </c>
    </row>
    <row r="54" ht="21" customHeight="1">
      <c r="B54" s="3" t="str">
        <v>Península y Baleares @ 1996-12</v>
      </c>
      <c r="C54" s="16" t="str">
        <v>Península y Baleares</v>
      </c>
      <c r="D54" s="9" t="n">
        <v>35400</v>
      </c>
      <c r="E54" s="34" t="n">
        <v>1223.4</v>
      </c>
      <c r="F54" s="34" t="n">
        <v>971.1</v>
      </c>
      <c r="G54" s="34" t="n">
        <v>1363.5</v>
      </c>
      <c r="H54" s="34" t="n">
        <v>666</v>
      </c>
      <c r="I54" s="34" t="n">
        <v>640.7</v>
      </c>
      <c r="J54" s="34" t="n">
        <v>618.2</v>
      </c>
      <c r="K54" s="34" t="n">
        <v>1097.2</v>
      </c>
    </row>
    <row r="55" ht="21" customHeight="1">
      <c r="B55" s="3" t="str">
        <v>Península y Baleares @ 1997-01</v>
      </c>
      <c r="C55" s="16" t="str">
        <v>Península y Baleares</v>
      </c>
      <c r="D55" s="9" t="n">
        <v>35431</v>
      </c>
      <c r="E55" s="34" t="n">
        <v>1229.2</v>
      </c>
      <c r="F55" s="34" t="n">
        <v>973.1</v>
      </c>
      <c r="G55" s="34" t="n">
        <v>1366.6</v>
      </c>
      <c r="H55" s="34" t="n">
        <v>668.7</v>
      </c>
      <c r="I55" s="34" t="n">
        <v>707.8</v>
      </c>
      <c r="J55" s="34" t="n">
        <v>637.4</v>
      </c>
      <c r="K55" s="34" t="n">
        <v>1097.2</v>
      </c>
    </row>
    <row r="56" ht="21" customHeight="1">
      <c r="B56" s="3" t="str">
        <v>Península y Baleares @ 1997-02</v>
      </c>
      <c r="C56" s="16" t="str">
        <v>Península y Baleares</v>
      </c>
      <c r="D56" s="9" t="n">
        <v>35462</v>
      </c>
      <c r="E56" s="34" t="n">
        <v>1232.4</v>
      </c>
      <c r="F56" s="34" t="n">
        <v>973.1</v>
      </c>
      <c r="G56" s="34" t="n">
        <v>1369.4</v>
      </c>
      <c r="H56" s="34" t="n">
        <v>661.2</v>
      </c>
      <c r="I56" s="34" t="n">
        <v>735.4</v>
      </c>
      <c r="J56" s="34" t="n">
        <v>657.7</v>
      </c>
      <c r="K56" s="34" t="n">
        <v>1097.2</v>
      </c>
    </row>
    <row r="57" ht="21" customHeight="1">
      <c r="B57" s="3" t="str">
        <v>Península y Baleares @ 1997-03</v>
      </c>
      <c r="C57" s="16" t="str">
        <v>Península y Baleares</v>
      </c>
      <c r="D57" s="9" t="n">
        <v>35490</v>
      </c>
      <c r="E57" s="34" t="n">
        <v>1226.2</v>
      </c>
      <c r="F57" s="34" t="n">
        <v>974.3</v>
      </c>
      <c r="G57" s="34" t="n">
        <v>1374.2</v>
      </c>
      <c r="H57" s="34" t="n">
        <v>663.9</v>
      </c>
      <c r="I57" s="34" t="n">
        <v>751.4</v>
      </c>
      <c r="J57" s="34" t="n">
        <v>667.7</v>
      </c>
      <c r="K57" s="34" t="n">
        <v>1097.2</v>
      </c>
    </row>
    <row r="58" ht="21" customHeight="1">
      <c r="B58" s="3" t="str">
        <v>Península y Baleares @ 1997-04</v>
      </c>
      <c r="C58" s="16" t="str">
        <v>Península y Baleares</v>
      </c>
      <c r="D58" s="9" t="n">
        <v>35521</v>
      </c>
      <c r="E58" s="34" t="n">
        <v>1220.5</v>
      </c>
      <c r="F58" s="34" t="n">
        <v>974.7</v>
      </c>
      <c r="G58" s="34" t="n">
        <v>1376.3</v>
      </c>
      <c r="H58" s="34" t="n">
        <v>672.1</v>
      </c>
      <c r="I58" s="34" t="n">
        <v>744.1</v>
      </c>
      <c r="J58" s="34" t="n">
        <v>676.1</v>
      </c>
      <c r="K58" s="34" t="n">
        <v>1097.2</v>
      </c>
    </row>
    <row r="59" ht="21" customHeight="1">
      <c r="B59" s="3" t="str">
        <v>Península y Baleares @ 1997-05</v>
      </c>
      <c r="C59" s="16" t="str">
        <v>Península y Baleares</v>
      </c>
      <c r="D59" s="9" t="n">
        <v>35551</v>
      </c>
      <c r="E59" s="34" t="n">
        <v>1219.9</v>
      </c>
      <c r="F59" s="34" t="n">
        <v>975.3</v>
      </c>
      <c r="G59" s="34" t="n">
        <v>1377.8</v>
      </c>
      <c r="H59" s="34" t="n">
        <v>675.4</v>
      </c>
      <c r="I59" s="34" t="n">
        <v>778.7</v>
      </c>
      <c r="J59" s="34" t="n">
        <v>676.3</v>
      </c>
      <c r="K59" s="34" t="n">
        <v>1097.2</v>
      </c>
    </row>
    <row r="60" ht="21" customHeight="1">
      <c r="B60" s="3" t="str">
        <v>Península y Baleares @ 1997-06</v>
      </c>
      <c r="C60" s="16" t="str">
        <v>Península y Baleares</v>
      </c>
      <c r="D60" s="9" t="n">
        <v>35582</v>
      </c>
      <c r="E60" s="34" t="n">
        <v>1219.6</v>
      </c>
      <c r="F60" s="34" t="n">
        <v>975.8</v>
      </c>
      <c r="G60" s="34" t="n">
        <v>1379.5</v>
      </c>
      <c r="H60" s="34" t="n">
        <v>676.3</v>
      </c>
      <c r="I60" s="34" t="n">
        <v>820.8</v>
      </c>
      <c r="J60" s="34" t="n">
        <v>676.7</v>
      </c>
      <c r="K60" s="34" t="n">
        <v>1097.2</v>
      </c>
    </row>
    <row r="61" ht="21" customHeight="1">
      <c r="B61" s="3" t="str">
        <v>Península y Baleares @ 1997-07</v>
      </c>
      <c r="C61" s="16" t="str">
        <v>Península y Baleares</v>
      </c>
      <c r="D61" s="9" t="n">
        <v>35612</v>
      </c>
      <c r="E61" s="34" t="n">
        <v>1219.4</v>
      </c>
      <c r="F61" s="34" t="n">
        <v>975.7</v>
      </c>
      <c r="G61" s="34" t="n">
        <v>1379.6</v>
      </c>
      <c r="H61" s="34" t="n">
        <v>684.1</v>
      </c>
      <c r="I61" s="34" t="n">
        <v>797.2</v>
      </c>
      <c r="J61" s="34" t="n">
        <v>680.8</v>
      </c>
      <c r="K61" s="34" t="n">
        <v>1052.4</v>
      </c>
    </row>
    <row r="62" ht="21" customHeight="1">
      <c r="B62" s="3" t="str">
        <v>Península y Baleares @ 1997-08</v>
      </c>
      <c r="C62" s="16" t="str">
        <v>Península y Baleares</v>
      </c>
      <c r="D62" s="9" t="n">
        <v>35643</v>
      </c>
      <c r="E62" s="34" t="n">
        <v>1230.3</v>
      </c>
      <c r="F62" s="34" t="n">
        <v>976</v>
      </c>
      <c r="G62" s="34" t="n">
        <v>1381.7</v>
      </c>
      <c r="H62" s="34" t="n">
        <v>695.1</v>
      </c>
      <c r="I62" s="34" t="n">
        <v>754.5</v>
      </c>
      <c r="J62" s="34" t="n">
        <v>698.6</v>
      </c>
      <c r="K62" s="34" t="n">
        <v>1041.2</v>
      </c>
    </row>
    <row r="63" ht="21" customHeight="1">
      <c r="B63" s="3" t="str">
        <v>Península y Baleares @ 1997-09</v>
      </c>
      <c r="C63" s="16" t="str">
        <v>Península y Baleares</v>
      </c>
      <c r="D63" s="9" t="n">
        <v>35674</v>
      </c>
      <c r="E63" s="34" t="n">
        <v>1217.6</v>
      </c>
      <c r="F63" s="34" t="n">
        <v>976.3</v>
      </c>
      <c r="G63" s="34" t="n">
        <v>1384</v>
      </c>
      <c r="H63" s="34" t="n">
        <v>698.1</v>
      </c>
      <c r="I63" s="34" t="n">
        <v>686.2</v>
      </c>
      <c r="J63" s="34" t="n">
        <v>671.6</v>
      </c>
      <c r="K63" s="34" t="n">
        <v>1041.2</v>
      </c>
    </row>
    <row r="64" ht="21" customHeight="1">
      <c r="B64" s="3" t="str">
        <v>Península y Baleares @ 1997-10</v>
      </c>
      <c r="C64" s="16" t="str">
        <v>Península y Baleares</v>
      </c>
      <c r="D64" s="9" t="n">
        <v>35704</v>
      </c>
      <c r="E64" s="34" t="n">
        <v>1217.8</v>
      </c>
      <c r="F64" s="34" t="n">
        <v>976.6</v>
      </c>
      <c r="G64" s="34" t="n">
        <v>1384.5</v>
      </c>
      <c r="H64" s="34" t="n">
        <v>703.8</v>
      </c>
      <c r="I64" s="34" t="n">
        <v>657.1</v>
      </c>
      <c r="J64" s="34" t="n">
        <v>671.3</v>
      </c>
      <c r="K64" s="34" t="n">
        <v>1041.2</v>
      </c>
    </row>
    <row r="65" ht="21" customHeight="1">
      <c r="B65" s="3" t="str">
        <v>Península y Baleares @ 1997-11</v>
      </c>
      <c r="C65" s="16" t="str">
        <v>Península y Baleares</v>
      </c>
      <c r="D65" s="9" t="n">
        <v>35735</v>
      </c>
      <c r="E65" s="34" t="n">
        <v>1218.2</v>
      </c>
      <c r="F65" s="34" t="n">
        <v>976.7</v>
      </c>
      <c r="G65" s="34" t="n">
        <v>1388</v>
      </c>
      <c r="H65" s="34" t="n">
        <v>708.4</v>
      </c>
      <c r="I65" s="34" t="n">
        <v>606.7</v>
      </c>
      <c r="J65" s="34" t="n">
        <v>670.7</v>
      </c>
      <c r="K65" s="34" t="n">
        <v>1102.5</v>
      </c>
    </row>
    <row r="66" ht="21" customHeight="1">
      <c r="B66" s="3" t="str">
        <v>Península y Baleares @ 1997-12</v>
      </c>
      <c r="C66" s="16" t="str">
        <v>Península y Baleares</v>
      </c>
      <c r="D66" s="9" t="n">
        <v>35765</v>
      </c>
      <c r="E66" s="34" t="n">
        <v>1212.3</v>
      </c>
      <c r="F66" s="34" t="n">
        <v>977.2</v>
      </c>
      <c r="G66" s="34" t="n">
        <v>1392.1</v>
      </c>
      <c r="H66" s="34" t="n">
        <v>716.3</v>
      </c>
      <c r="I66" s="34" t="n">
        <v>573</v>
      </c>
      <c r="J66" s="34" t="n">
        <v>670.9</v>
      </c>
      <c r="K66" s="34" t="n">
        <v>1106.9</v>
      </c>
    </row>
    <row r="67" ht="21" customHeight="1">
      <c r="B67" s="3" t="str">
        <v>Península y Baleares @ 1998-01</v>
      </c>
      <c r="C67" s="16" t="str">
        <v>Península y Baleares</v>
      </c>
      <c r="D67" s="9" t="n">
        <v>35796</v>
      </c>
      <c r="E67" s="34" t="n">
        <v>1229.8</v>
      </c>
      <c r="F67" s="34" t="n">
        <v>981.3</v>
      </c>
      <c r="G67" s="34" t="n">
        <v>1393.7</v>
      </c>
      <c r="H67" s="34" t="n">
        <v>733.3</v>
      </c>
      <c r="I67" s="34" t="n">
        <v>562.7</v>
      </c>
      <c r="J67" s="34" t="n">
        <v>670</v>
      </c>
      <c r="K67" s="34" t="n">
        <v>1106.9</v>
      </c>
    </row>
    <row r="68" ht="21" customHeight="1">
      <c r="B68" s="3" t="str">
        <v>Península y Baleares @ 1998-02</v>
      </c>
      <c r="C68" s="16" t="str">
        <v>Península y Baleares</v>
      </c>
      <c r="D68" s="9" t="n">
        <v>35827</v>
      </c>
      <c r="E68" s="34" t="n">
        <v>1226.7</v>
      </c>
      <c r="F68" s="34" t="n">
        <v>982.3</v>
      </c>
      <c r="G68" s="34" t="n">
        <v>1402.2</v>
      </c>
      <c r="H68" s="34" t="n">
        <v>738.8</v>
      </c>
      <c r="I68" s="34" t="n">
        <v>554.4</v>
      </c>
      <c r="J68" s="34" t="n">
        <v>668.9</v>
      </c>
      <c r="K68" s="34" t="n">
        <v>1027.8</v>
      </c>
    </row>
    <row r="69" ht="21" customHeight="1">
      <c r="B69" s="3" t="str">
        <v>Península y Baleares @ 1998-03</v>
      </c>
      <c r="C69" s="16" t="str">
        <v>Península y Baleares</v>
      </c>
      <c r="D69" s="9" t="n">
        <v>35855</v>
      </c>
      <c r="E69" s="34" t="n">
        <v>1228.8</v>
      </c>
      <c r="F69" s="34" t="n">
        <v>983.8</v>
      </c>
      <c r="G69" s="34" t="n">
        <v>1407.3</v>
      </c>
      <c r="H69" s="34" t="n">
        <v>735.8</v>
      </c>
      <c r="I69" s="34" t="n">
        <v>585.4</v>
      </c>
      <c r="J69" s="34" t="n">
        <v>669.3</v>
      </c>
      <c r="K69" s="34" t="n">
        <v>1027.8</v>
      </c>
    </row>
    <row r="70" ht="21" customHeight="1">
      <c r="B70" s="3" t="str">
        <v>Península y Baleares @ 1998-04</v>
      </c>
      <c r="C70" s="16" t="str">
        <v>Península y Baleares</v>
      </c>
      <c r="D70" s="9" t="n">
        <v>35886</v>
      </c>
      <c r="E70" s="34" t="n">
        <v>1230.2</v>
      </c>
      <c r="F70" s="34" t="n">
        <v>986.3</v>
      </c>
      <c r="G70" s="34" t="n">
        <v>1407.5</v>
      </c>
      <c r="H70" s="34" t="n">
        <v>737.1</v>
      </c>
      <c r="I70" s="34" t="n">
        <v>599.6</v>
      </c>
      <c r="J70" s="34" t="n">
        <v>668</v>
      </c>
      <c r="K70" s="34" t="n">
        <v>1027.8</v>
      </c>
    </row>
    <row r="71" ht="21" customHeight="1">
      <c r="B71" s="3" t="str">
        <v>Península y Baleares @ 1998-05</v>
      </c>
      <c r="C71" s="16" t="str">
        <v>Península y Baleares</v>
      </c>
      <c r="D71" s="9" t="n">
        <v>35916</v>
      </c>
      <c r="E71" s="34" t="n">
        <v>1235.9</v>
      </c>
      <c r="F71" s="34" t="n">
        <v>988.1</v>
      </c>
      <c r="G71" s="34" t="n">
        <v>1409.4</v>
      </c>
      <c r="H71" s="34" t="n">
        <v>728.1</v>
      </c>
      <c r="I71" s="34" t="n">
        <v>565</v>
      </c>
      <c r="J71" s="34" t="n">
        <v>673.8</v>
      </c>
      <c r="K71" s="34" t="n">
        <v>1027.8</v>
      </c>
    </row>
    <row r="72" ht="21" customHeight="1">
      <c r="B72" s="3" t="str">
        <v>Península y Baleares @ 1998-06</v>
      </c>
      <c r="C72" s="16" t="str">
        <v>Península y Baleares</v>
      </c>
      <c r="D72" s="9" t="n">
        <v>35947</v>
      </c>
      <c r="E72" s="34" t="n">
        <v>1245.1</v>
      </c>
      <c r="F72" s="34" t="n">
        <v>991.2</v>
      </c>
      <c r="G72" s="34" t="n">
        <v>1412</v>
      </c>
      <c r="H72" s="34" t="n">
        <v>725.3</v>
      </c>
      <c r="I72" s="34" t="n">
        <v>547</v>
      </c>
      <c r="J72" s="34" t="n">
        <v>661.6</v>
      </c>
      <c r="K72" s="34" t="n">
        <v>988.9</v>
      </c>
    </row>
    <row r="73" ht="21" customHeight="1">
      <c r="B73" s="3" t="str">
        <v>Península y Baleares @ 1998-07</v>
      </c>
      <c r="C73" s="16" t="str">
        <v>Península y Baleares</v>
      </c>
      <c r="D73" s="9" t="n">
        <v>35977</v>
      </c>
      <c r="E73" s="34" t="n">
        <v>1243.7</v>
      </c>
      <c r="F73" s="34" t="n">
        <v>991.6</v>
      </c>
      <c r="G73" s="34" t="n">
        <v>1415.3</v>
      </c>
      <c r="H73" s="34" t="n">
        <v>721.5</v>
      </c>
      <c r="I73" s="34" t="n">
        <v>551.6</v>
      </c>
      <c r="J73" s="34" t="n">
        <v>654.6</v>
      </c>
      <c r="K73" s="34" t="n">
        <v>988.9</v>
      </c>
    </row>
    <row r="74" ht="21" customHeight="1">
      <c r="B74" s="3" t="str">
        <v>Península y Baleares @ 1998-08</v>
      </c>
      <c r="C74" s="16" t="str">
        <v>Península y Baleares</v>
      </c>
      <c r="D74" s="9" t="n">
        <v>36008</v>
      </c>
      <c r="E74" s="34" t="n">
        <v>1244.2</v>
      </c>
      <c r="F74" s="34" t="n">
        <v>993.5</v>
      </c>
      <c r="G74" s="34" t="n">
        <v>1416.6</v>
      </c>
      <c r="H74" s="34" t="n">
        <v>718.2</v>
      </c>
      <c r="I74" s="34" t="n">
        <v>537.8</v>
      </c>
      <c r="J74" s="34" t="n">
        <v>662.7</v>
      </c>
      <c r="K74" s="34" t="n">
        <v>988.9</v>
      </c>
    </row>
    <row r="75" ht="21" customHeight="1">
      <c r="B75" s="3" t="str">
        <v>Península y Baleares @ 1998-09</v>
      </c>
      <c r="C75" s="16" t="str">
        <v>Península y Baleares</v>
      </c>
      <c r="D75" s="9" t="n">
        <v>36039</v>
      </c>
      <c r="E75" s="34" t="n">
        <v>1244.2</v>
      </c>
      <c r="F75" s="34" t="n">
        <v>998.6</v>
      </c>
      <c r="G75" s="34" t="n">
        <v>1417.7</v>
      </c>
      <c r="H75" s="34" t="n">
        <v>707.4</v>
      </c>
      <c r="I75" s="34" t="n">
        <v>521.9</v>
      </c>
      <c r="J75" s="34" t="n">
        <v>660</v>
      </c>
      <c r="K75" s="34" t="n">
        <v>988.9</v>
      </c>
    </row>
    <row r="76" ht="21" customHeight="1">
      <c r="B76" s="3" t="str">
        <v>Península y Baleares @ 1998-10</v>
      </c>
      <c r="C76" s="16" t="str">
        <v>Península y Baleares</v>
      </c>
      <c r="D76" s="9" t="n">
        <v>36069</v>
      </c>
      <c r="E76" s="34" t="n">
        <v>1245</v>
      </c>
      <c r="F76" s="34" t="n">
        <v>1010.9</v>
      </c>
      <c r="G76" s="34" t="n">
        <v>1418.8</v>
      </c>
      <c r="H76" s="34" t="n">
        <v>689.4</v>
      </c>
      <c r="I76" s="34" t="n">
        <v>478.4</v>
      </c>
      <c r="J76" s="34" t="n">
        <v>643.5</v>
      </c>
      <c r="K76" s="34" t="n">
        <v>988.9</v>
      </c>
    </row>
    <row r="77" ht="21" customHeight="1">
      <c r="B77" s="3" t="str">
        <v>Península y Baleares @ 1998-11</v>
      </c>
      <c r="C77" s="16" t="str">
        <v>Península y Baleares</v>
      </c>
      <c r="D77" s="9" t="n">
        <v>36100</v>
      </c>
      <c r="E77" s="34" t="n">
        <v>1244.6</v>
      </c>
      <c r="F77" s="34" t="n">
        <v>1015.5</v>
      </c>
      <c r="G77" s="34" t="n">
        <v>1419.2</v>
      </c>
      <c r="H77" s="34" t="n">
        <v>675.7</v>
      </c>
      <c r="I77" s="34" t="n">
        <v>497.9</v>
      </c>
      <c r="J77" s="34" t="n">
        <v>637.4</v>
      </c>
      <c r="K77" s="34" t="n">
        <v>944.2</v>
      </c>
    </row>
    <row r="78" ht="21" customHeight="1">
      <c r="B78" s="3" t="str">
        <v>Península y Baleares @ 1998-12</v>
      </c>
      <c r="C78" s="16" t="str">
        <v>Península y Baleares</v>
      </c>
      <c r="D78" s="9" t="n">
        <v>36130</v>
      </c>
      <c r="E78" s="34" t="n">
        <v>1247.9</v>
      </c>
      <c r="F78" s="34" t="n">
        <v>1017.7</v>
      </c>
      <c r="G78" s="34" t="n">
        <v>1419.9</v>
      </c>
      <c r="H78" s="34" t="n">
        <v>670.6</v>
      </c>
      <c r="I78" s="34" t="n">
        <v>463.5</v>
      </c>
      <c r="J78" s="34" t="n">
        <v>636.7</v>
      </c>
      <c r="K78" s="34" t="n">
        <v>944.2</v>
      </c>
    </row>
    <row r="79" ht="21" customHeight="1">
      <c r="B79" s="3" t="str">
        <v>Península y Baleares @ 1999-01</v>
      </c>
      <c r="C79" s="16" t="str">
        <v>Península y Baleares</v>
      </c>
      <c r="D79" s="9" t="n">
        <v>36161</v>
      </c>
      <c r="E79" s="34" t="n">
        <v>1261.8</v>
      </c>
      <c r="F79" s="34" t="n">
        <v>1026.4</v>
      </c>
      <c r="G79" s="34" t="n">
        <v>1427.6</v>
      </c>
      <c r="H79" s="34" t="n">
        <v>660.9</v>
      </c>
      <c r="I79" s="34" t="n">
        <v>454.8</v>
      </c>
      <c r="J79" s="34" t="n">
        <v>635.7</v>
      </c>
      <c r="K79" s="34" t="n">
        <v>944.2</v>
      </c>
    </row>
    <row r="80" ht="21" customHeight="1">
      <c r="B80" s="3" t="str">
        <v>Península y Baleares @ 1999-02</v>
      </c>
      <c r="C80" s="16" t="str">
        <v>Península y Baleares</v>
      </c>
      <c r="D80" s="9" t="n">
        <v>36192</v>
      </c>
      <c r="E80" s="34" t="n">
        <v>1266.1</v>
      </c>
      <c r="F80" s="34" t="n">
        <v>1034.4</v>
      </c>
      <c r="G80" s="34" t="n">
        <v>1429.8</v>
      </c>
      <c r="H80" s="34" t="n">
        <v>652.5</v>
      </c>
      <c r="I80" s="34" t="n">
        <v>464</v>
      </c>
      <c r="J80" s="34" t="n">
        <v>624</v>
      </c>
      <c r="K80" s="34" t="n">
        <v>905.3</v>
      </c>
    </row>
    <row r="81" ht="21" customHeight="1">
      <c r="B81" s="3" t="str">
        <v>Península y Baleares @ 1999-03</v>
      </c>
      <c r="C81" s="16" t="str">
        <v>Península y Baleares</v>
      </c>
      <c r="D81" s="9" t="n">
        <v>36220</v>
      </c>
      <c r="E81" s="34" t="n">
        <v>1265.3</v>
      </c>
      <c r="F81" s="34" t="n">
        <v>1038.1</v>
      </c>
      <c r="G81" s="34" t="n">
        <v>1441.2</v>
      </c>
      <c r="H81" s="34" t="n">
        <v>648.3</v>
      </c>
      <c r="I81" s="34" t="n">
        <v>466.9</v>
      </c>
      <c r="J81" s="34" t="n">
        <v>624</v>
      </c>
      <c r="K81" s="34" t="n">
        <v>905.3</v>
      </c>
    </row>
    <row r="82" ht="21" customHeight="1">
      <c r="B82" s="3" t="str">
        <v>Península y Baleares @ 1999-04</v>
      </c>
      <c r="C82" s="16" t="str">
        <v>Península y Baleares</v>
      </c>
      <c r="D82" s="9" t="n">
        <v>36251</v>
      </c>
      <c r="E82" s="34" t="n">
        <v>1263.1</v>
      </c>
      <c r="F82" s="34" t="n">
        <v>1044.3</v>
      </c>
      <c r="G82" s="34" t="n">
        <v>1444.8</v>
      </c>
      <c r="H82" s="34" t="n">
        <v>647.8</v>
      </c>
      <c r="I82" s="34" t="n">
        <v>505.1</v>
      </c>
      <c r="J82" s="34" t="n">
        <v>627.4</v>
      </c>
      <c r="K82" s="34" t="n">
        <v>905.3</v>
      </c>
    </row>
    <row r="83" ht="21" customHeight="1">
      <c r="B83" s="3" t="str">
        <v>Península y Baleares @ 1999-05</v>
      </c>
      <c r="C83" s="16" t="str">
        <v>Península y Baleares</v>
      </c>
      <c r="D83" s="9" t="n">
        <v>36281</v>
      </c>
      <c r="E83" s="34" t="n">
        <v>1263.2</v>
      </c>
      <c r="F83" s="34" t="n">
        <v>1072</v>
      </c>
      <c r="G83" s="34" t="n">
        <v>1445.1</v>
      </c>
      <c r="H83" s="34" t="n">
        <v>655.6</v>
      </c>
      <c r="I83" s="34" t="n">
        <v>522.1</v>
      </c>
      <c r="J83" s="34" t="n">
        <v>645.4</v>
      </c>
      <c r="K83" s="34" t="n">
        <v>949.2</v>
      </c>
    </row>
    <row r="84" ht="21" customHeight="1">
      <c r="B84" s="3" t="str">
        <v>Península y Baleares @ 1999-06</v>
      </c>
      <c r="C84" s="16" t="str">
        <v>Península y Baleares</v>
      </c>
      <c r="D84" s="9" t="n">
        <v>36312</v>
      </c>
      <c r="E84" s="34" t="n">
        <v>1261.2</v>
      </c>
      <c r="F84" s="34" t="n">
        <v>1093.5</v>
      </c>
      <c r="G84" s="34" t="n">
        <v>1446.2</v>
      </c>
      <c r="H84" s="34" t="n">
        <v>661.6</v>
      </c>
      <c r="I84" s="34" t="n">
        <v>506.2</v>
      </c>
      <c r="J84" s="34" t="n">
        <v>655.8</v>
      </c>
      <c r="K84" s="34" t="n">
        <v>993.1</v>
      </c>
    </row>
    <row r="85" ht="21" customHeight="1">
      <c r="B85" s="3" t="str">
        <v>Península y Baleares @ 1999-07</v>
      </c>
      <c r="C85" s="16" t="str">
        <v>Península y Baleares</v>
      </c>
      <c r="D85" s="9" t="n">
        <v>36342</v>
      </c>
      <c r="E85" s="34" t="n">
        <v>1260.2</v>
      </c>
      <c r="F85" s="34" t="n">
        <v>1107.9</v>
      </c>
      <c r="G85" s="34" t="n">
        <v>1445.7</v>
      </c>
      <c r="H85" s="34" t="n">
        <v>665.7</v>
      </c>
      <c r="I85" s="34" t="n">
        <v>580.7</v>
      </c>
      <c r="J85" s="34" t="n">
        <v>671.6</v>
      </c>
      <c r="K85" s="34" t="n">
        <v>1024.4</v>
      </c>
    </row>
    <row r="86" ht="21" customHeight="1">
      <c r="B86" s="3" t="str">
        <v>Península y Baleares @ 1999-08</v>
      </c>
      <c r="C86" s="16" t="str">
        <v>Península y Baleares</v>
      </c>
      <c r="D86" s="9" t="n">
        <v>36373</v>
      </c>
      <c r="E86" s="34" t="n">
        <v>1265.3</v>
      </c>
      <c r="F86" s="34" t="n">
        <v>1135.3</v>
      </c>
      <c r="G86" s="34" t="n">
        <v>1445.2</v>
      </c>
      <c r="H86" s="34" t="n">
        <v>672.3</v>
      </c>
      <c r="I86" s="34" t="n">
        <v>570.3</v>
      </c>
      <c r="J86" s="34" t="n">
        <v>672.5</v>
      </c>
      <c r="K86" s="34" t="n">
        <v>1061.4</v>
      </c>
    </row>
    <row r="87" ht="21" customHeight="1">
      <c r="B87" s="3" t="str">
        <v>Península y Baleares @ 1999-09</v>
      </c>
      <c r="C87" s="16" t="str">
        <v>Península y Baleares</v>
      </c>
      <c r="D87" s="9" t="n">
        <v>36404</v>
      </c>
      <c r="E87" s="34" t="n">
        <v>1264.9</v>
      </c>
      <c r="F87" s="34" t="n">
        <v>1185.5</v>
      </c>
      <c r="G87" s="34" t="n">
        <v>1446.7</v>
      </c>
      <c r="H87" s="34" t="n">
        <v>672.3</v>
      </c>
      <c r="I87" s="34" t="n">
        <v>599.4</v>
      </c>
      <c r="J87" s="34" t="n">
        <v>700.7</v>
      </c>
      <c r="K87" s="34" t="n">
        <v>1061.4</v>
      </c>
    </row>
    <row r="88" ht="21" customHeight="1">
      <c r="B88" s="3" t="str">
        <v>Península y Baleares @ 1999-10</v>
      </c>
      <c r="C88" s="16" t="str">
        <v>Península y Baleares</v>
      </c>
      <c r="D88" s="9" t="n">
        <v>36434</v>
      </c>
      <c r="E88" s="34" t="n">
        <v>1265.1</v>
      </c>
      <c r="F88" s="34" t="n">
        <v>1199.4</v>
      </c>
      <c r="G88" s="34" t="n">
        <v>1448.1</v>
      </c>
      <c r="H88" s="34" t="n">
        <v>674.3</v>
      </c>
      <c r="I88" s="34" t="n">
        <v>579.4</v>
      </c>
      <c r="J88" s="34" t="n">
        <v>686.6</v>
      </c>
      <c r="K88" s="34" t="n">
        <v>1142.1</v>
      </c>
    </row>
    <row r="89" ht="21" customHeight="1">
      <c r="B89" s="3" t="str">
        <v>Península y Baleares @ 1999-11</v>
      </c>
      <c r="C89" s="16" t="str">
        <v>Península y Baleares</v>
      </c>
      <c r="D89" s="9" t="n">
        <v>36465</v>
      </c>
      <c r="E89" s="34" t="n">
        <v>1265.3</v>
      </c>
      <c r="F89" s="34" t="n">
        <v>1223.3</v>
      </c>
      <c r="G89" s="34" t="n">
        <v>1449.5</v>
      </c>
      <c r="H89" s="34" t="n">
        <v>664</v>
      </c>
      <c r="I89" s="34" t="n">
        <v>600.7</v>
      </c>
      <c r="J89" s="34" t="n">
        <v>694</v>
      </c>
      <c r="K89" s="34" t="n">
        <v>1151.1</v>
      </c>
    </row>
    <row r="90" ht="21" customHeight="1">
      <c r="B90" s="3" t="str">
        <v>Península y Baleares @ 1999-12</v>
      </c>
      <c r="C90" s="16" t="str">
        <v>Península y Baleares</v>
      </c>
      <c r="D90" s="9" t="n">
        <v>36495</v>
      </c>
      <c r="E90" s="34" t="n">
        <v>1265.5</v>
      </c>
      <c r="F90" s="34" t="n">
        <v>1226.3</v>
      </c>
      <c r="G90" s="34" t="n">
        <v>1450.8</v>
      </c>
      <c r="H90" s="34" t="n">
        <v>668.4</v>
      </c>
      <c r="I90" s="34" t="n">
        <v>627.2</v>
      </c>
      <c r="J90" s="34" t="n">
        <v>699.4</v>
      </c>
      <c r="K90" s="34" t="n">
        <v>1216.3</v>
      </c>
    </row>
    <row r="91" ht="21" customHeight="1">
      <c r="B91" s="3" t="str">
        <v>Península y Baleares @ 2000-01</v>
      </c>
      <c r="C91" s="16" t="str">
        <v>Península y Baleares</v>
      </c>
      <c r="D91" s="9" t="n">
        <v>36526</v>
      </c>
      <c r="E91" s="34" t="n">
        <v>1265.8</v>
      </c>
      <c r="F91" s="34" t="n">
        <v>1235.3</v>
      </c>
      <c r="G91" s="34" t="n">
        <v>1455.8</v>
      </c>
      <c r="H91" s="34" t="n">
        <v>679.7</v>
      </c>
      <c r="I91" s="34" t="n">
        <v>653.5</v>
      </c>
      <c r="J91" s="34" t="n">
        <v>730</v>
      </c>
      <c r="K91" s="34" t="n">
        <v>1259.8</v>
      </c>
    </row>
    <row r="92" ht="21" customHeight="1">
      <c r="B92" s="3" t="str">
        <v>Península y Baleares @ 2000-02</v>
      </c>
      <c r="C92" s="16" t="str">
        <v>Península y Baleares</v>
      </c>
      <c r="D92" s="9" t="n">
        <v>36557</v>
      </c>
      <c r="E92" s="34" t="n">
        <v>1259.4</v>
      </c>
      <c r="F92" s="34" t="n">
        <v>1238.1</v>
      </c>
      <c r="G92" s="34" t="n">
        <v>1458.9</v>
      </c>
      <c r="H92" s="34" t="n">
        <v>686.7</v>
      </c>
      <c r="I92" s="34" t="n">
        <v>657.3</v>
      </c>
      <c r="J92" s="34" t="n">
        <v>756.1</v>
      </c>
      <c r="K92" s="34" t="n">
        <v>1339.8</v>
      </c>
    </row>
    <row r="93" ht="21" customHeight="1">
      <c r="B93" s="3" t="str">
        <v>Península y Baleares @ 2000-03</v>
      </c>
      <c r="C93" s="16" t="str">
        <v>Península y Baleares</v>
      </c>
      <c r="D93" s="9" t="n">
        <v>36586</v>
      </c>
      <c r="E93" s="34" t="n">
        <v>1242.9</v>
      </c>
      <c r="F93" s="34" t="n">
        <v>1250.3</v>
      </c>
      <c r="G93" s="34" t="n">
        <v>1461.8</v>
      </c>
      <c r="H93" s="34" t="n">
        <v>691</v>
      </c>
      <c r="I93" s="34" t="n">
        <v>647.6</v>
      </c>
      <c r="J93" s="34" t="n">
        <v>762.1</v>
      </c>
      <c r="K93" s="34" t="n">
        <v>1398.3</v>
      </c>
    </row>
    <row r="94" ht="21" customHeight="1">
      <c r="B94" s="3" t="str">
        <v>Península y Baleares @ 2000-04</v>
      </c>
      <c r="C94" s="16" t="str">
        <v>Península y Baleares</v>
      </c>
      <c r="D94" s="9" t="n">
        <v>36617</v>
      </c>
      <c r="E94" s="34" t="n">
        <v>1242.4</v>
      </c>
      <c r="F94" s="34" t="n">
        <v>1258.4</v>
      </c>
      <c r="G94" s="34" t="n">
        <v>1465.7</v>
      </c>
      <c r="H94" s="34" t="n">
        <v>700.3</v>
      </c>
      <c r="I94" s="34" t="n">
        <v>637</v>
      </c>
      <c r="J94" s="34" t="n">
        <v>755.4</v>
      </c>
      <c r="K94" s="34" t="n">
        <v>1458.2</v>
      </c>
    </row>
    <row r="95" ht="21" customHeight="1">
      <c r="B95" s="3" t="str">
        <v>Península y Baleares @ 2000-05</v>
      </c>
      <c r="C95" s="16" t="str">
        <v>Península y Baleares</v>
      </c>
      <c r="D95" s="9" t="n">
        <v>36647</v>
      </c>
      <c r="E95" s="34" t="n">
        <v>1246.7</v>
      </c>
      <c r="F95" s="34" t="n">
        <v>1269.2</v>
      </c>
      <c r="G95" s="34" t="n">
        <v>1466.3</v>
      </c>
      <c r="H95" s="34" t="n">
        <v>708.3</v>
      </c>
      <c r="I95" s="34" t="n">
        <v>706.8</v>
      </c>
      <c r="J95" s="34" t="n">
        <v>756.8</v>
      </c>
      <c r="K95" s="34" t="n">
        <v>1447.7</v>
      </c>
    </row>
    <row r="96" ht="21" customHeight="1">
      <c r="B96" s="3" t="str">
        <v>Península y Baleares @ 2000-06</v>
      </c>
      <c r="C96" s="16" t="str">
        <v>Península y Baleares</v>
      </c>
      <c r="D96" s="9" t="n">
        <v>36678</v>
      </c>
      <c r="E96" s="34" t="n">
        <v>1240.8</v>
      </c>
      <c r="F96" s="34" t="n">
        <v>1270.2</v>
      </c>
      <c r="G96" s="34" t="n">
        <v>1467.9</v>
      </c>
      <c r="H96" s="34" t="n">
        <v>709.1</v>
      </c>
      <c r="I96" s="34" t="n">
        <v>663</v>
      </c>
      <c r="J96" s="34" t="n">
        <v>760.9</v>
      </c>
      <c r="K96" s="34" t="n">
        <v>1447.7</v>
      </c>
    </row>
    <row r="97" ht="21" customHeight="1">
      <c r="B97" s="3" t="str">
        <v>Península y Baleares @ 2000-07</v>
      </c>
      <c r="C97" s="16" t="str">
        <v>Península y Baleares</v>
      </c>
      <c r="D97" s="9" t="n">
        <v>36708</v>
      </c>
      <c r="E97" s="34" t="n">
        <v>1240.5</v>
      </c>
      <c r="F97" s="34" t="n">
        <v>1268.7</v>
      </c>
      <c r="G97" s="34" t="n">
        <v>1469.4</v>
      </c>
      <c r="H97" s="34" t="n">
        <v>710.6</v>
      </c>
      <c r="I97" s="34" t="n">
        <v>686.8</v>
      </c>
      <c r="J97" s="34" t="n">
        <v>760.5</v>
      </c>
      <c r="K97" s="34" t="n">
        <v>1447.7</v>
      </c>
    </row>
    <row r="98" ht="21" customHeight="1">
      <c r="B98" s="3" t="str">
        <v>Península y Baleares @ 2000-08</v>
      </c>
      <c r="C98" s="16" t="str">
        <v>Península y Baleares</v>
      </c>
      <c r="D98" s="9" t="n">
        <v>36739</v>
      </c>
      <c r="E98" s="34" t="n">
        <v>1242.5</v>
      </c>
      <c r="F98" s="34" t="n">
        <v>1259.9</v>
      </c>
      <c r="G98" s="34" t="n">
        <v>1471.9</v>
      </c>
      <c r="H98" s="34" t="n">
        <v>713.1</v>
      </c>
      <c r="I98" s="34" t="n">
        <v>735.6</v>
      </c>
      <c r="J98" s="34" t="n">
        <v>763.2</v>
      </c>
      <c r="K98" s="34" t="n">
        <v>1447.7</v>
      </c>
    </row>
    <row r="99" ht="21" customHeight="1">
      <c r="B99" s="3" t="str">
        <v>Península y Baleares @ 2000-09</v>
      </c>
      <c r="C99" s="16" t="str">
        <v>Península y Baleares</v>
      </c>
      <c r="D99" s="9" t="n">
        <v>36770</v>
      </c>
      <c r="E99" s="34" t="n">
        <v>1242.8</v>
      </c>
      <c r="F99" s="34" t="n">
        <v>1251.9</v>
      </c>
      <c r="G99" s="34" t="n">
        <v>1472</v>
      </c>
      <c r="H99" s="34" t="n">
        <v>708.2</v>
      </c>
      <c r="I99" s="34" t="n">
        <v>804.6</v>
      </c>
      <c r="J99" s="34" t="n">
        <v>786.1</v>
      </c>
      <c r="K99" s="34" t="n">
        <v>1447.7</v>
      </c>
    </row>
    <row r="100" ht="21" customHeight="1">
      <c r="B100" s="3" t="str">
        <v>Península y Baleares @ 2000-10</v>
      </c>
      <c r="C100" s="16" t="str">
        <v>Península y Baleares</v>
      </c>
      <c r="D100" s="9" t="n">
        <v>36800</v>
      </c>
      <c r="E100" s="34" t="n">
        <v>1242.6</v>
      </c>
      <c r="F100" s="34" t="n">
        <v>1248.5</v>
      </c>
      <c r="G100" s="34" t="n">
        <v>1473.2</v>
      </c>
      <c r="H100" s="34" t="n">
        <v>716</v>
      </c>
      <c r="I100" s="34" t="n">
        <v>794.7</v>
      </c>
      <c r="J100" s="34" t="n">
        <v>799.6</v>
      </c>
      <c r="K100" s="34" t="n">
        <v>1498.3</v>
      </c>
    </row>
    <row r="101" ht="21" customHeight="1">
      <c r="B101" s="3" t="str">
        <v>Península y Baleares @ 2000-11</v>
      </c>
      <c r="C101" s="16" t="str">
        <v>Península y Baleares</v>
      </c>
      <c r="D101" s="9" t="n">
        <v>36831</v>
      </c>
      <c r="E101" s="34" t="n">
        <v>1244.1</v>
      </c>
      <c r="F101" s="34" t="n">
        <v>1244.2</v>
      </c>
      <c r="G101" s="34" t="n">
        <v>1474.4</v>
      </c>
      <c r="H101" s="34" t="n">
        <v>714.2</v>
      </c>
      <c r="I101" s="34" t="n">
        <v>750.9</v>
      </c>
      <c r="J101" s="34" t="n">
        <v>800.4</v>
      </c>
      <c r="K101" s="34" t="n">
        <v>1585.6</v>
      </c>
    </row>
    <row r="102" ht="21" customHeight="1">
      <c r="B102" s="3" t="str">
        <v>Península y Baleares @ 2000-12</v>
      </c>
      <c r="C102" s="16" t="str">
        <v>Península y Baleares</v>
      </c>
      <c r="D102" s="9" t="n">
        <v>36861</v>
      </c>
      <c r="E102" s="34" t="n">
        <v>1247.4</v>
      </c>
      <c r="F102" s="34" t="n">
        <v>1238.3</v>
      </c>
      <c r="G102" s="34" t="n">
        <v>1475.8</v>
      </c>
      <c r="H102" s="34" t="n">
        <v>719.3</v>
      </c>
      <c r="I102" s="34" t="n">
        <v>739.2</v>
      </c>
      <c r="J102" s="34" t="n">
        <v>801</v>
      </c>
      <c r="K102" s="34" t="n">
        <v>1585.6</v>
      </c>
    </row>
    <row r="103" ht="21" customHeight="1">
      <c r="B103" s="3" t="str">
        <v>Península y Baleares @ 2001-01</v>
      </c>
      <c r="C103" s="16" t="str">
        <v>Península y Baleares</v>
      </c>
      <c r="D103" s="9" t="n">
        <v>36892</v>
      </c>
      <c r="E103" s="34" t="n">
        <v>1259.2</v>
      </c>
      <c r="F103" s="34" t="n">
        <v>1230.9</v>
      </c>
      <c r="G103" s="34" t="n">
        <v>1479.6</v>
      </c>
      <c r="H103" s="34" t="n">
        <v>718.1</v>
      </c>
      <c r="I103" s="34" t="n">
        <v>682.8</v>
      </c>
      <c r="J103" s="34" t="n">
        <v>789</v>
      </c>
      <c r="K103" s="34" t="n">
        <v>1585.6</v>
      </c>
    </row>
    <row r="104" ht="21" customHeight="1">
      <c r="B104" s="3" t="str">
        <v>Península y Baleares @ 2001-02</v>
      </c>
      <c r="C104" s="16" t="str">
        <v>Península y Baleares</v>
      </c>
      <c r="D104" s="9" t="n">
        <v>36923</v>
      </c>
      <c r="E104" s="34" t="n">
        <v>1281.5</v>
      </c>
      <c r="F104" s="34" t="n">
        <v>1228.4</v>
      </c>
      <c r="G104" s="34" t="n">
        <v>1482.7</v>
      </c>
      <c r="H104" s="34" t="n">
        <v>718.6</v>
      </c>
      <c r="I104" s="34" t="n">
        <v>685.1</v>
      </c>
      <c r="J104" s="34" t="n">
        <v>788.1</v>
      </c>
      <c r="K104" s="34" t="n">
        <v>1458.8</v>
      </c>
    </row>
    <row r="105" ht="21" customHeight="1">
      <c r="B105" s="3" t="str">
        <v>Península y Baleares @ 2001-03</v>
      </c>
      <c r="C105" s="16" t="str">
        <v>Península y Baleares</v>
      </c>
      <c r="D105" s="9" t="n">
        <v>36951</v>
      </c>
      <c r="E105" s="34" t="n">
        <v>1284.9</v>
      </c>
      <c r="F105" s="34" t="n">
        <v>1221.9</v>
      </c>
      <c r="G105" s="34" t="n">
        <v>1484.3</v>
      </c>
      <c r="H105" s="34" t="n">
        <v>719.7</v>
      </c>
      <c r="I105" s="34" t="n">
        <v>686</v>
      </c>
      <c r="J105" s="34" t="n">
        <v>796.2</v>
      </c>
      <c r="K105" s="34" t="n">
        <v>1439.3</v>
      </c>
    </row>
    <row r="106" ht="21" customHeight="1">
      <c r="B106" s="3" t="str">
        <v>Península y Baleares @ 2001-04</v>
      </c>
      <c r="C106" s="16" t="str">
        <v>Península y Baleares</v>
      </c>
      <c r="D106" s="9" t="n">
        <v>36982</v>
      </c>
      <c r="E106" s="34" t="n">
        <v>1283.1</v>
      </c>
      <c r="F106" s="34" t="n">
        <v>1222.7</v>
      </c>
      <c r="G106" s="34" t="n">
        <v>1484.8</v>
      </c>
      <c r="H106" s="34" t="n">
        <v>710.1</v>
      </c>
      <c r="I106" s="34" t="n">
        <v>670.7</v>
      </c>
      <c r="J106" s="34" t="n">
        <v>783</v>
      </c>
      <c r="K106" s="34" t="n">
        <v>1439.3</v>
      </c>
    </row>
    <row r="107" ht="21" customHeight="1">
      <c r="B107" s="3" t="str">
        <v>Península y Baleares @ 2001-05</v>
      </c>
      <c r="C107" s="16" t="str">
        <v>Península y Baleares</v>
      </c>
      <c r="D107" s="9" t="n">
        <v>37012</v>
      </c>
      <c r="E107" s="34" t="n">
        <v>1285.8</v>
      </c>
      <c r="F107" s="34" t="n">
        <v>1224.1</v>
      </c>
      <c r="G107" s="34" t="n">
        <v>1485.7</v>
      </c>
      <c r="H107" s="34" t="n">
        <v>716.4</v>
      </c>
      <c r="I107" s="34" t="n">
        <v>690.2</v>
      </c>
      <c r="J107" s="34" t="n">
        <v>789.2</v>
      </c>
      <c r="K107" s="34" t="n">
        <v>1439.3</v>
      </c>
    </row>
    <row r="108" ht="21" customHeight="1">
      <c r="B108" s="3" t="str">
        <v>Península y Baleares @ 2001-06</v>
      </c>
      <c r="C108" s="16" t="str">
        <v>Península y Baleares</v>
      </c>
      <c r="D108" s="9" t="n">
        <v>37043</v>
      </c>
      <c r="E108" s="34" t="n">
        <v>1289.2</v>
      </c>
      <c r="F108" s="34" t="n">
        <v>1218.8</v>
      </c>
      <c r="G108" s="34" t="n">
        <v>1486.5</v>
      </c>
      <c r="H108" s="34" t="n">
        <v>718.7</v>
      </c>
      <c r="I108" s="34" t="n">
        <v>674</v>
      </c>
      <c r="J108" s="34" t="n">
        <v>804.5</v>
      </c>
      <c r="K108" s="34" t="n">
        <v>1439.3</v>
      </c>
    </row>
    <row r="109" ht="21" customHeight="1">
      <c r="B109" s="3" t="str">
        <v>Península y Baleares @ 2001-07</v>
      </c>
      <c r="C109" s="16" t="str">
        <v>Península y Baleares</v>
      </c>
      <c r="D109" s="9" t="n">
        <v>37073</v>
      </c>
      <c r="E109" s="34" t="n">
        <v>1286.6</v>
      </c>
      <c r="F109" s="34" t="n">
        <v>1213</v>
      </c>
      <c r="G109" s="34" t="n">
        <v>1486.3</v>
      </c>
      <c r="H109" s="34" t="n">
        <v>717.1</v>
      </c>
      <c r="I109" s="34" t="n">
        <v>633.7</v>
      </c>
      <c r="J109" s="34" t="n">
        <v>797.9</v>
      </c>
      <c r="K109" s="34" t="n">
        <v>1439.3</v>
      </c>
    </row>
    <row r="110" ht="21" customHeight="1">
      <c r="B110" s="3" t="str">
        <v>Península y Baleares @ 2001-08</v>
      </c>
      <c r="C110" s="16" t="str">
        <v>Península y Baleares</v>
      </c>
      <c r="D110" s="9" t="n">
        <v>37104</v>
      </c>
      <c r="E110" s="34" t="n">
        <v>1296.7</v>
      </c>
      <c r="F110" s="34" t="n">
        <v>1211</v>
      </c>
      <c r="G110" s="34" t="n">
        <v>1487</v>
      </c>
      <c r="H110" s="34" t="n">
        <v>712.6</v>
      </c>
      <c r="I110" s="34" t="n">
        <v>583</v>
      </c>
      <c r="J110" s="34" t="n">
        <v>796.9</v>
      </c>
      <c r="K110" s="34" t="n">
        <v>1439.3</v>
      </c>
    </row>
    <row r="111" ht="21" customHeight="1">
      <c r="B111" s="3" t="str">
        <v>Península y Baleares @ 2001-09</v>
      </c>
      <c r="C111" s="16" t="str">
        <v>Península y Baleares</v>
      </c>
      <c r="D111" s="9" t="n">
        <v>37135</v>
      </c>
      <c r="E111" s="34" t="n">
        <v>1296.8</v>
      </c>
      <c r="F111" s="34" t="n">
        <v>1202</v>
      </c>
      <c r="G111" s="34" t="n">
        <v>1485.6</v>
      </c>
      <c r="H111" s="34" t="n">
        <v>723.1</v>
      </c>
      <c r="I111" s="34" t="n">
        <v>561.2</v>
      </c>
      <c r="J111" s="34" t="n">
        <v>788.2</v>
      </c>
      <c r="K111" s="34" t="n">
        <v>1439.3</v>
      </c>
    </row>
    <row r="112" ht="21" customHeight="1">
      <c r="B112" s="3" t="str">
        <v>Península y Baleares @ 2001-10</v>
      </c>
      <c r="C112" s="16" t="str">
        <v>Península y Baleares</v>
      </c>
      <c r="D112" s="9" t="n">
        <v>37165</v>
      </c>
      <c r="E112" s="34" t="n">
        <v>1297.2</v>
      </c>
      <c r="F112" s="34" t="n">
        <v>1204</v>
      </c>
      <c r="G112" s="34" t="n">
        <v>1484.3</v>
      </c>
      <c r="H112" s="34" t="n">
        <v>710.1</v>
      </c>
      <c r="I112" s="34" t="n">
        <v>545.2</v>
      </c>
      <c r="J112" s="34" t="n">
        <v>777.4</v>
      </c>
      <c r="K112" s="34" t="n">
        <v>1439.3</v>
      </c>
    </row>
    <row r="113" ht="21" customHeight="1">
      <c r="B113" s="3" t="str">
        <v>Península y Baleares @ 2001-11</v>
      </c>
      <c r="C113" s="16" t="str">
        <v>Península y Baleares</v>
      </c>
      <c r="D113" s="9" t="n">
        <v>37196</v>
      </c>
      <c r="E113" s="34" t="n">
        <v>1299</v>
      </c>
      <c r="F113" s="34" t="n">
        <v>1198.3</v>
      </c>
      <c r="G113" s="34" t="n">
        <v>1484.2</v>
      </c>
      <c r="H113" s="34" t="n">
        <v>706.7</v>
      </c>
      <c r="I113" s="34" t="n">
        <v>576.1</v>
      </c>
      <c r="J113" s="34" t="n">
        <v>764.6</v>
      </c>
      <c r="K113" s="34" t="n">
        <v>1390.2</v>
      </c>
    </row>
    <row r="114" ht="21" customHeight="1">
      <c r="B114" s="3" t="str">
        <v>Península y Baleares @ 2001-12</v>
      </c>
      <c r="C114" s="16" t="str">
        <v>Península y Baleares</v>
      </c>
      <c r="D114" s="9" t="n">
        <v>37226</v>
      </c>
      <c r="E114" s="34" t="n">
        <v>1297.3</v>
      </c>
      <c r="F114" s="34" t="n">
        <v>1197.6</v>
      </c>
      <c r="G114" s="34" t="n">
        <v>1482.4</v>
      </c>
      <c r="H114" s="34" t="n">
        <v>688.5</v>
      </c>
      <c r="I114" s="34" t="n">
        <v>590.2</v>
      </c>
      <c r="J114" s="34" t="n">
        <v>773.8</v>
      </c>
      <c r="K114" s="34" t="n">
        <v>1341.1</v>
      </c>
    </row>
    <row r="115" ht="21" customHeight="1">
      <c r="B115" s="3" t="str">
        <v>Península y Baleares @ 2002-01</v>
      </c>
      <c r="C115" s="16" t="str">
        <v>Península y Baleares</v>
      </c>
      <c r="D115" s="9" t="n">
        <v>37257</v>
      </c>
      <c r="E115" s="34" t="n">
        <v>1322.5</v>
      </c>
      <c r="F115" s="34" t="n">
        <v>1209.9</v>
      </c>
      <c r="G115" s="34" t="n">
        <v>1488.6</v>
      </c>
      <c r="H115" s="34" t="n">
        <v>697.2</v>
      </c>
      <c r="I115" s="34" t="n">
        <v>609.7</v>
      </c>
      <c r="J115" s="34" t="n">
        <v>768.3</v>
      </c>
      <c r="K115" s="34" t="n">
        <v>1341.1</v>
      </c>
    </row>
    <row r="116" ht="21" customHeight="1">
      <c r="B116" s="3" t="str">
        <v>Península y Baleares @ 2002-02</v>
      </c>
      <c r="C116" s="16" t="str">
        <v>Península y Baleares</v>
      </c>
      <c r="D116" s="9" t="n">
        <v>37288</v>
      </c>
      <c r="E116" s="34" t="n">
        <v>1330.6</v>
      </c>
      <c r="F116" s="34" t="n">
        <v>1205.1</v>
      </c>
      <c r="G116" s="34" t="n">
        <v>1489.9</v>
      </c>
      <c r="H116" s="34" t="n">
        <v>692.4</v>
      </c>
      <c r="I116" s="34" t="n">
        <v>642.2</v>
      </c>
      <c r="J116" s="34" t="n">
        <v>776.4</v>
      </c>
      <c r="K116" s="34" t="n">
        <v>1341.1</v>
      </c>
    </row>
    <row r="117" ht="21" customHeight="1">
      <c r="B117" s="3" t="str">
        <v>Península y Baleares @ 2002-03</v>
      </c>
      <c r="C117" s="16" t="str">
        <v>Península y Baleares</v>
      </c>
      <c r="D117" s="9" t="n">
        <v>37316</v>
      </c>
      <c r="E117" s="34" t="n">
        <v>1335.4</v>
      </c>
      <c r="F117" s="34" t="n">
        <v>1209.1</v>
      </c>
      <c r="G117" s="34" t="n">
        <v>1492.3</v>
      </c>
      <c r="H117" s="34" t="n">
        <v>691.3</v>
      </c>
      <c r="I117" s="34" t="n">
        <v>655.3</v>
      </c>
      <c r="J117" s="34" t="n">
        <v>784.4</v>
      </c>
      <c r="K117" s="34" t="n">
        <v>1341.1</v>
      </c>
    </row>
    <row r="118" ht="21" customHeight="1">
      <c r="B118" s="3" t="str">
        <v>Península y Baleares @ 2002-04</v>
      </c>
      <c r="C118" s="16" t="str">
        <v>Península y Baleares</v>
      </c>
      <c r="D118" s="9" t="n">
        <v>37347</v>
      </c>
      <c r="E118" s="34" t="n">
        <v>1339.1</v>
      </c>
      <c r="F118" s="34" t="n">
        <v>1211.5</v>
      </c>
      <c r="G118" s="34" t="n">
        <v>1493.2</v>
      </c>
      <c r="H118" s="34" t="n">
        <v>689.1</v>
      </c>
      <c r="I118" s="34" t="n">
        <v>642.2</v>
      </c>
      <c r="J118" s="34" t="n">
        <v>785.2</v>
      </c>
      <c r="K118" s="34" t="n">
        <v>1446.5</v>
      </c>
    </row>
    <row r="119" ht="21" customHeight="1">
      <c r="B119" s="3" t="str">
        <v>Península y Baleares @ 2002-05</v>
      </c>
      <c r="C119" s="16" t="str">
        <v>Península y Baleares</v>
      </c>
      <c r="D119" s="9" t="n">
        <v>37377</v>
      </c>
      <c r="E119" s="34" t="n">
        <v>1341.1</v>
      </c>
      <c r="F119" s="34" t="n">
        <v>1213.6</v>
      </c>
      <c r="G119" s="34" t="n">
        <v>1495.7</v>
      </c>
      <c r="H119" s="34" t="n">
        <v>697.5</v>
      </c>
      <c r="I119" s="34" t="n">
        <v>625.3</v>
      </c>
      <c r="J119" s="34" t="n">
        <v>764.4</v>
      </c>
      <c r="K119" s="34" t="n">
        <v>1479.5</v>
      </c>
    </row>
    <row r="120" ht="21" customHeight="1">
      <c r="B120" s="3" t="str">
        <v>Península y Baleares @ 2002-06</v>
      </c>
      <c r="C120" s="16" t="str">
        <v>Península y Baleares</v>
      </c>
      <c r="D120" s="9" t="n">
        <v>37408</v>
      </c>
      <c r="E120" s="34" t="n">
        <v>1342.8</v>
      </c>
      <c r="F120" s="34" t="n">
        <v>1217.2</v>
      </c>
      <c r="G120" s="34" t="n">
        <v>1498.3</v>
      </c>
      <c r="H120" s="34" t="n">
        <v>707.3</v>
      </c>
      <c r="I120" s="34" t="n">
        <v>618.4</v>
      </c>
      <c r="J120" s="34" t="n">
        <v>762.9</v>
      </c>
      <c r="K120" s="34" t="n">
        <v>1587.9</v>
      </c>
    </row>
    <row r="121" ht="21" customHeight="1">
      <c r="B121" s="3" t="str">
        <v>Península y Baleares @ 2002-07</v>
      </c>
      <c r="C121" s="16" t="str">
        <v>Península y Baleares</v>
      </c>
      <c r="D121" s="9" t="n">
        <v>37438</v>
      </c>
      <c r="E121" s="34" t="n">
        <v>1342.3</v>
      </c>
      <c r="F121" s="34" t="n">
        <v>1217.1</v>
      </c>
      <c r="G121" s="34" t="n">
        <v>1500.6</v>
      </c>
      <c r="H121" s="34" t="n">
        <v>710.5</v>
      </c>
      <c r="I121" s="34" t="n">
        <v>574.1</v>
      </c>
      <c r="J121" s="34" t="n">
        <v>747.1</v>
      </c>
      <c r="K121" s="34" t="n">
        <v>1587.9</v>
      </c>
    </row>
    <row r="122" ht="21" customHeight="1">
      <c r="B122" s="3" t="str">
        <v>Península y Baleares @ 2002-08</v>
      </c>
      <c r="C122" s="16" t="str">
        <v>Península y Baleares</v>
      </c>
      <c r="D122" s="9" t="n">
        <v>37469</v>
      </c>
      <c r="E122" s="34" t="n">
        <v>1342.9</v>
      </c>
      <c r="F122" s="34" t="n">
        <v>1217.3</v>
      </c>
      <c r="G122" s="34" t="n">
        <v>1501.6</v>
      </c>
      <c r="H122" s="34" t="n">
        <v>712.5</v>
      </c>
      <c r="I122" s="34" t="n">
        <v>544.8</v>
      </c>
      <c r="J122" s="34" t="n">
        <v>760.4</v>
      </c>
      <c r="K122" s="34" t="n">
        <v>1587.9</v>
      </c>
    </row>
    <row r="123" ht="21" customHeight="1">
      <c r="B123" s="3" t="str">
        <v>Península y Baleares @ 2002-09</v>
      </c>
      <c r="C123" s="16" t="str">
        <v>Península y Baleares</v>
      </c>
      <c r="D123" s="9" t="n">
        <v>37500</v>
      </c>
      <c r="E123" s="34" t="n">
        <v>1342.1</v>
      </c>
      <c r="F123" s="34" t="n">
        <v>1217.2</v>
      </c>
      <c r="G123" s="34" t="n">
        <v>1501.6</v>
      </c>
      <c r="H123" s="34" t="n">
        <v>709.7</v>
      </c>
      <c r="I123" s="34" t="n">
        <v>542.8</v>
      </c>
      <c r="J123" s="34" t="n">
        <v>773.5</v>
      </c>
      <c r="K123" s="34" t="n">
        <v>1587.9</v>
      </c>
    </row>
    <row r="124" ht="21" customHeight="1">
      <c r="B124" s="3" t="str">
        <v>Península y Baleares @ 2002-10</v>
      </c>
      <c r="C124" s="16" t="str">
        <v>Península y Baleares</v>
      </c>
      <c r="D124" s="9" t="n">
        <v>37530</v>
      </c>
      <c r="E124" s="34" t="n">
        <v>1344.3</v>
      </c>
      <c r="F124" s="34" t="n">
        <v>1215.1</v>
      </c>
      <c r="G124" s="34" t="n">
        <v>1501.5</v>
      </c>
      <c r="H124" s="34" t="n">
        <v>715.5</v>
      </c>
      <c r="I124" s="34" t="n">
        <v>544.4</v>
      </c>
      <c r="J124" s="34" t="n">
        <v>729.2</v>
      </c>
      <c r="K124" s="34" t="n">
        <v>1587.9</v>
      </c>
    </row>
    <row r="125" ht="21" customHeight="1">
      <c r="B125" s="3" t="str">
        <v>Península y Baleares @ 2002-11</v>
      </c>
      <c r="C125" s="16" t="str">
        <v>Península y Baleares</v>
      </c>
      <c r="D125" s="9" t="n">
        <v>37561</v>
      </c>
      <c r="E125" s="34" t="n">
        <v>1344.1</v>
      </c>
      <c r="F125" s="34" t="n">
        <v>1216.1</v>
      </c>
      <c r="G125" s="34" t="n">
        <v>1504.7</v>
      </c>
      <c r="H125" s="34" t="n">
        <v>715.6</v>
      </c>
      <c r="I125" s="34" t="n">
        <v>568.5</v>
      </c>
      <c r="J125" s="34" t="n">
        <v>727.7</v>
      </c>
      <c r="K125" s="34" t="n">
        <v>1587.9</v>
      </c>
    </row>
    <row r="126" ht="21" customHeight="1">
      <c r="B126" s="3" t="str">
        <v>Península y Baleares @ 2002-12</v>
      </c>
      <c r="C126" s="16" t="str">
        <v>Península y Baleares</v>
      </c>
      <c r="D126" s="9" t="n">
        <v>37591</v>
      </c>
      <c r="E126" s="34" t="n">
        <v>1342.9</v>
      </c>
      <c r="F126" s="34" t="n">
        <v>1218.1</v>
      </c>
      <c r="G126" s="34" t="n">
        <v>1505.8</v>
      </c>
      <c r="H126" s="34" t="n">
        <v>709.8</v>
      </c>
      <c r="I126" s="34" t="n">
        <v>564.6</v>
      </c>
      <c r="J126" s="34" t="n">
        <v>729.7</v>
      </c>
      <c r="K126" s="34" t="n">
        <v>1462.8</v>
      </c>
    </row>
    <row r="127" ht="21" customHeight="1">
      <c r="B127" s="3" t="str">
        <v>Península y Baleares @ 2003-01</v>
      </c>
      <c r="C127" s="16" t="str">
        <v>Península y Baleares</v>
      </c>
      <c r="D127" s="9" t="n">
        <v>37622</v>
      </c>
      <c r="E127" s="34" t="n">
        <v>1349.9</v>
      </c>
      <c r="F127" s="34" t="n">
        <v>1227.4</v>
      </c>
      <c r="G127" s="34" t="n">
        <v>1507.4</v>
      </c>
      <c r="H127" s="34" t="n">
        <v>719.9</v>
      </c>
      <c r="I127" s="34" t="n">
        <v>558.2</v>
      </c>
      <c r="J127" s="34" t="n">
        <v>725.8</v>
      </c>
      <c r="K127" s="34" t="n">
        <v>1453.9</v>
      </c>
    </row>
    <row r="128" ht="21" customHeight="1">
      <c r="B128" s="3" t="str">
        <v>Península y Baleares @ 2003-02</v>
      </c>
      <c r="C128" s="16" t="str">
        <v>Península y Baleares</v>
      </c>
      <c r="D128" s="9" t="n">
        <v>37653</v>
      </c>
      <c r="E128" s="34" t="n">
        <v>1350.6</v>
      </c>
      <c r="F128" s="34" t="n">
        <v>1227.1</v>
      </c>
      <c r="G128" s="34" t="n">
        <v>1509.3</v>
      </c>
      <c r="H128" s="34" t="n">
        <v>728.9</v>
      </c>
      <c r="I128" s="34" t="n">
        <v>541.2</v>
      </c>
      <c r="J128" s="34" t="n">
        <v>723.5</v>
      </c>
      <c r="K128" s="34" t="n">
        <v>1627.3</v>
      </c>
    </row>
    <row r="129" ht="21" customHeight="1">
      <c r="B129" s="3" t="str">
        <v>Península y Baleares @ 2003-03</v>
      </c>
      <c r="C129" s="16" t="str">
        <v>Península y Baleares</v>
      </c>
      <c r="D129" s="9" t="n">
        <v>37681</v>
      </c>
      <c r="E129" s="34" t="n">
        <v>1346.2</v>
      </c>
      <c r="F129" s="34" t="n">
        <v>1221.8</v>
      </c>
      <c r="G129" s="34" t="n">
        <v>1507.6</v>
      </c>
      <c r="H129" s="34" t="n">
        <v>728.3</v>
      </c>
      <c r="I129" s="34" t="n">
        <v>552.7</v>
      </c>
      <c r="J129" s="34" t="n">
        <v>732.1</v>
      </c>
      <c r="K129" s="34" t="n">
        <v>1654</v>
      </c>
    </row>
    <row r="130" ht="21" customHeight="1">
      <c r="B130" s="3" t="str">
        <v>Península y Baleares @ 2003-04</v>
      </c>
      <c r="C130" s="16" t="str">
        <v>Península y Baleares</v>
      </c>
      <c r="D130" s="9" t="n">
        <v>37712</v>
      </c>
      <c r="E130" s="34" t="n">
        <v>1343.7</v>
      </c>
      <c r="F130" s="34" t="n">
        <v>1227.2</v>
      </c>
      <c r="G130" s="34" t="n">
        <v>1507.2</v>
      </c>
      <c r="H130" s="34" t="n">
        <v>730.7</v>
      </c>
      <c r="I130" s="34" t="n">
        <v>527.6</v>
      </c>
      <c r="J130" s="34" t="n">
        <v>728.3</v>
      </c>
      <c r="K130" s="34" t="n">
        <v>1525.7</v>
      </c>
    </row>
    <row r="131" ht="21" customHeight="1">
      <c r="B131" s="3" t="str">
        <v>Península y Baleares @ 2003-05</v>
      </c>
      <c r="C131" s="16" t="str">
        <v>Península y Baleares</v>
      </c>
      <c r="D131" s="9" t="n">
        <v>37742</v>
      </c>
      <c r="E131" s="34" t="n">
        <v>1337.8</v>
      </c>
      <c r="F131" s="34" t="n">
        <v>1225</v>
      </c>
      <c r="G131" s="34" t="n">
        <v>1508.8</v>
      </c>
      <c r="H131" s="34" t="n">
        <v>731.6</v>
      </c>
      <c r="I131" s="34" t="n">
        <v>513.6</v>
      </c>
      <c r="J131" s="34" t="n">
        <v>713.9</v>
      </c>
      <c r="K131" s="34" t="n">
        <v>1434.6</v>
      </c>
    </row>
    <row r="132" ht="21" customHeight="1">
      <c r="B132" s="3" t="str">
        <v>Península y Baleares @ 2003-06</v>
      </c>
      <c r="C132" s="16" t="str">
        <v>Península y Baleares</v>
      </c>
      <c r="D132" s="9" t="n">
        <v>37773</v>
      </c>
      <c r="E132" s="34" t="n">
        <v>1331.4</v>
      </c>
      <c r="F132" s="34" t="n">
        <v>1225.7</v>
      </c>
      <c r="G132" s="34" t="n">
        <v>1509.4</v>
      </c>
      <c r="H132" s="34" t="n">
        <v>727.6</v>
      </c>
      <c r="I132" s="34" t="n">
        <v>521.1</v>
      </c>
      <c r="J132" s="34" t="n">
        <v>711.1</v>
      </c>
      <c r="K132" s="34" t="n">
        <v>1375.8</v>
      </c>
    </row>
    <row r="133" ht="21" customHeight="1">
      <c r="B133" s="3" t="str">
        <v>Península y Baleares @ 2003-07</v>
      </c>
      <c r="C133" s="16" t="str">
        <v>Península y Baleares</v>
      </c>
      <c r="D133" s="9" t="n">
        <v>37803</v>
      </c>
      <c r="E133" s="34" t="n">
        <v>1324.6</v>
      </c>
      <c r="F133" s="34" t="n">
        <v>1226</v>
      </c>
      <c r="G133" s="34" t="n">
        <v>1512.6</v>
      </c>
      <c r="H133" s="34" t="n">
        <v>724.4</v>
      </c>
      <c r="I133" s="34" t="n">
        <v>541.2</v>
      </c>
      <c r="J133" s="34" t="n">
        <v>704.8</v>
      </c>
      <c r="K133" s="34" t="n">
        <v>1517.8</v>
      </c>
    </row>
    <row r="134" ht="21" customHeight="1">
      <c r="B134" s="3" t="str">
        <v>Península y Baleares @ 2003-08</v>
      </c>
      <c r="C134" s="16" t="str">
        <v>Península y Baleares</v>
      </c>
      <c r="D134" s="9" t="n">
        <v>37834</v>
      </c>
      <c r="E134" s="34" t="n">
        <v>1325.7</v>
      </c>
      <c r="F134" s="34" t="n">
        <v>1225.7</v>
      </c>
      <c r="G134" s="34" t="n">
        <v>1513.9</v>
      </c>
      <c r="H134" s="34" t="n">
        <v>721.3</v>
      </c>
      <c r="I134" s="34" t="n">
        <v>567.8</v>
      </c>
      <c r="J134" s="34" t="n">
        <v>706.4</v>
      </c>
      <c r="K134" s="34" t="n">
        <v>1630.9</v>
      </c>
    </row>
    <row r="135" ht="21" customHeight="1">
      <c r="B135" s="3" t="str">
        <v>Península y Baleares @ 2003-09</v>
      </c>
      <c r="C135" s="16" t="str">
        <v>Península y Baleares</v>
      </c>
      <c r="D135" s="9" t="n">
        <v>37865</v>
      </c>
      <c r="E135" s="34" t="n">
        <v>1330.3</v>
      </c>
      <c r="F135" s="34" t="n">
        <v>1226.9</v>
      </c>
      <c r="G135" s="34" t="n">
        <v>1513.4</v>
      </c>
      <c r="H135" s="34" t="n">
        <v>713.7</v>
      </c>
      <c r="I135" s="34" t="n">
        <v>573.7</v>
      </c>
      <c r="J135" s="34" t="n">
        <v>708</v>
      </c>
      <c r="K135" s="34" t="n">
        <v>1529.3</v>
      </c>
    </row>
    <row r="136" ht="21" customHeight="1">
      <c r="B136" s="3" t="str">
        <v>Península y Baleares @ 2003-10</v>
      </c>
      <c r="C136" s="16" t="str">
        <v>Península y Baleares</v>
      </c>
      <c r="D136" s="9" t="n">
        <v>37895</v>
      </c>
      <c r="E136" s="34" t="n">
        <v>1331.2</v>
      </c>
      <c r="F136" s="34" t="n">
        <v>1224.4</v>
      </c>
      <c r="G136" s="34" t="n">
        <v>1512.9</v>
      </c>
      <c r="H136" s="34" t="n">
        <v>717.4</v>
      </c>
      <c r="I136" s="34" t="n">
        <v>590.5</v>
      </c>
      <c r="J136" s="34" t="n">
        <v>705.4</v>
      </c>
      <c r="K136" s="34" t="n">
        <v>1445.2</v>
      </c>
    </row>
    <row r="137" ht="21" customHeight="1">
      <c r="B137" s="3" t="str">
        <v>Península y Baleares @ 2003-11</v>
      </c>
      <c r="C137" s="16" t="str">
        <v>Península y Baleares</v>
      </c>
      <c r="D137" s="9" t="n">
        <v>37926</v>
      </c>
      <c r="E137" s="34" t="n">
        <v>1332</v>
      </c>
      <c r="F137" s="34" t="n">
        <v>1225.3</v>
      </c>
      <c r="G137" s="34" t="n">
        <v>1513.3</v>
      </c>
      <c r="H137" s="34" t="n">
        <v>720.2</v>
      </c>
      <c r="I137" s="34" t="n">
        <v>628.4</v>
      </c>
      <c r="J137" s="34" t="n">
        <v>716.3</v>
      </c>
      <c r="K137" s="34" t="n">
        <v>1416.3</v>
      </c>
    </row>
    <row r="138" ht="21" customHeight="1">
      <c r="B138" s="3" t="str">
        <v>Península y Baleares @ 2003-12</v>
      </c>
      <c r="C138" s="16" t="str">
        <v>Península y Baleares</v>
      </c>
      <c r="D138" s="9" t="n">
        <v>37956</v>
      </c>
      <c r="E138" s="34" t="n">
        <v>1318.4</v>
      </c>
      <c r="F138" s="34" t="n">
        <v>1223.8</v>
      </c>
      <c r="G138" s="34" t="n">
        <v>1513.4</v>
      </c>
      <c r="H138" s="34" t="n">
        <v>716.2</v>
      </c>
      <c r="I138" s="34" t="n">
        <v>639.9</v>
      </c>
      <c r="J138" s="34" t="n">
        <v>716.9</v>
      </c>
      <c r="K138" s="34" t="n">
        <v>1402</v>
      </c>
    </row>
    <row r="139" ht="21" customHeight="1">
      <c r="B139" s="3" t="str">
        <v>Península y Baleares @ 2004-01</v>
      </c>
      <c r="C139" s="16" t="str">
        <v>Península y Baleares</v>
      </c>
      <c r="D139" s="9" t="n">
        <v>37987</v>
      </c>
      <c r="E139" s="34" t="n">
        <v>1342.7</v>
      </c>
      <c r="F139" s="34" t="n">
        <v>1226</v>
      </c>
      <c r="G139" s="34" t="n">
        <v>1517.9</v>
      </c>
      <c r="H139" s="34" t="n">
        <v>735.7</v>
      </c>
      <c r="I139" s="34" t="n">
        <v>689.3</v>
      </c>
      <c r="J139" s="34" t="n">
        <v>711.7</v>
      </c>
      <c r="K139" s="34" t="n">
        <v>1262.8</v>
      </c>
    </row>
    <row r="140" ht="21" customHeight="1">
      <c r="B140" s="3" t="str">
        <v>Península y Baleares @ 2004-02</v>
      </c>
      <c r="C140" s="16" t="str">
        <v>Península y Baleares</v>
      </c>
      <c r="D140" s="9" t="n">
        <v>38018</v>
      </c>
      <c r="E140" s="34" t="n">
        <v>1362.1</v>
      </c>
      <c r="F140" s="34" t="n">
        <v>1230.3</v>
      </c>
      <c r="G140" s="34" t="n">
        <v>1519.1</v>
      </c>
      <c r="H140" s="34" t="n">
        <v>773.6</v>
      </c>
      <c r="I140" s="34" t="n">
        <v>781.2</v>
      </c>
      <c r="J140" s="34" t="n">
        <v>708</v>
      </c>
      <c r="K140" s="34" t="n">
        <v>1295.4</v>
      </c>
    </row>
    <row r="141" ht="21" customHeight="1">
      <c r="B141" s="3" t="str">
        <v>Península y Baleares @ 2004-03</v>
      </c>
      <c r="C141" s="16" t="str">
        <v>Península y Baleares</v>
      </c>
      <c r="D141" s="9" t="n">
        <v>38047</v>
      </c>
      <c r="E141" s="34" t="n">
        <v>1366</v>
      </c>
      <c r="F141" s="34" t="n">
        <v>1234.7</v>
      </c>
      <c r="G141" s="34" t="n">
        <v>1522.4</v>
      </c>
      <c r="H141" s="34" t="n">
        <v>825.2</v>
      </c>
      <c r="I141" s="34" t="n">
        <v>876.9</v>
      </c>
      <c r="J141" s="34" t="n">
        <v>721</v>
      </c>
      <c r="K141" s="34" t="n">
        <v>1281.3</v>
      </c>
    </row>
    <row r="142" ht="21" customHeight="1">
      <c r="B142" s="3" t="str">
        <v>Península y Baleares @ 2004-04</v>
      </c>
      <c r="C142" s="16" t="str">
        <v>Península y Baleares</v>
      </c>
      <c r="D142" s="9" t="n">
        <v>38078</v>
      </c>
      <c r="E142" s="34" t="n">
        <v>1373.4</v>
      </c>
      <c r="F142" s="34" t="n">
        <v>1240.8</v>
      </c>
      <c r="G142" s="34" t="n">
        <v>1521.8</v>
      </c>
      <c r="H142" s="34" t="n">
        <v>912.5</v>
      </c>
      <c r="I142" s="34" t="n">
        <v>879.3</v>
      </c>
      <c r="J142" s="34" t="n">
        <v>721.1</v>
      </c>
      <c r="K142" s="34" t="n">
        <v>1342.8</v>
      </c>
    </row>
    <row r="143" ht="21" customHeight="1">
      <c r="B143" s="3" t="str">
        <v>Península y Baleares @ 2004-05</v>
      </c>
      <c r="C143" s="16" t="str">
        <v>Península y Baleares</v>
      </c>
      <c r="D143" s="9" t="n">
        <v>38108</v>
      </c>
      <c r="E143" s="34" t="n">
        <v>1379.2</v>
      </c>
      <c r="F143" s="34" t="n">
        <v>1247.7</v>
      </c>
      <c r="G143" s="34" t="n">
        <v>1524.5</v>
      </c>
      <c r="H143" s="34" t="n">
        <v>952.7</v>
      </c>
      <c r="I143" s="34" t="n">
        <v>814.7</v>
      </c>
      <c r="J143" s="34" t="n">
        <v>740.6</v>
      </c>
      <c r="K143" s="34" t="n">
        <v>1397.1</v>
      </c>
    </row>
    <row r="144" ht="21" customHeight="1">
      <c r="B144" s="3" t="str">
        <v>Península y Baleares @ 2004-06</v>
      </c>
      <c r="C144" s="16" t="str">
        <v>Península y Baleares</v>
      </c>
      <c r="D144" s="9" t="n">
        <v>38139</v>
      </c>
      <c r="E144" s="34" t="n">
        <v>1376.1</v>
      </c>
      <c r="F144" s="34" t="n">
        <v>1247</v>
      </c>
      <c r="G144" s="34" t="n">
        <v>1525.7</v>
      </c>
      <c r="H144" s="34" t="n">
        <v>941.9</v>
      </c>
      <c r="I144" s="34" t="n">
        <v>792.1</v>
      </c>
      <c r="J144" s="34" t="n">
        <v>744.6</v>
      </c>
      <c r="K144" s="34" t="n">
        <v>1341</v>
      </c>
    </row>
    <row r="145" ht="21" customHeight="1">
      <c r="B145" s="3" t="str">
        <v>Península y Baleares @ 2004-07</v>
      </c>
      <c r="C145" s="16" t="str">
        <v>Península y Baleares</v>
      </c>
      <c r="D145" s="9" t="n">
        <v>38169</v>
      </c>
      <c r="E145" s="34" t="n">
        <v>1372.8</v>
      </c>
      <c r="F145" s="34" t="n">
        <v>1248.2</v>
      </c>
      <c r="G145" s="34" t="n">
        <v>1527.3</v>
      </c>
      <c r="H145" s="34" t="n">
        <v>928.2</v>
      </c>
      <c r="I145" s="34" t="n">
        <v>819.3</v>
      </c>
      <c r="J145" s="34" t="n">
        <v>752.6</v>
      </c>
      <c r="K145" s="34" t="n">
        <v>1369.5</v>
      </c>
    </row>
    <row r="146" ht="21" customHeight="1">
      <c r="B146" s="3" t="str">
        <v>Península y Baleares @ 2004-08</v>
      </c>
      <c r="C146" s="16" t="str">
        <v>Península y Baleares</v>
      </c>
      <c r="D146" s="9" t="n">
        <v>38200</v>
      </c>
      <c r="E146" s="34" t="n">
        <v>1373.4</v>
      </c>
      <c r="F146" s="34" t="n">
        <v>1251.9</v>
      </c>
      <c r="G146" s="34" t="n">
        <v>1528.1</v>
      </c>
      <c r="H146" s="34" t="n">
        <v>949.3</v>
      </c>
      <c r="I146" s="34" t="n">
        <v>837</v>
      </c>
      <c r="J146" s="34" t="n">
        <v>754.9</v>
      </c>
      <c r="K146" s="34" t="n">
        <v>1425</v>
      </c>
    </row>
    <row r="147" ht="21" customHeight="1">
      <c r="B147" s="3" t="str">
        <v>Península y Baleares @ 2004-09</v>
      </c>
      <c r="C147" s="16" t="str">
        <v>Península y Baleares</v>
      </c>
      <c r="D147" s="9" t="n">
        <v>38231</v>
      </c>
      <c r="E147" s="34" t="n">
        <v>1370.6</v>
      </c>
      <c r="F147" s="34" t="n">
        <v>1252.6</v>
      </c>
      <c r="G147" s="34" t="n">
        <v>1528.8</v>
      </c>
      <c r="H147" s="34" t="n">
        <v>979</v>
      </c>
      <c r="I147" s="34" t="n">
        <v>848.3</v>
      </c>
      <c r="J147" s="34" t="n">
        <v>757</v>
      </c>
      <c r="K147" s="34" t="n">
        <v>1393.8</v>
      </c>
    </row>
    <row r="148" ht="21" customHeight="1">
      <c r="B148" s="3" t="str">
        <v>Península y Baleares @ 2004-10</v>
      </c>
      <c r="C148" s="16" t="str">
        <v>Península y Baleares</v>
      </c>
      <c r="D148" s="9" t="n">
        <v>38261</v>
      </c>
      <c r="E148" s="34" t="n">
        <v>1371.3</v>
      </c>
      <c r="F148" s="34" t="n">
        <v>1257.5</v>
      </c>
      <c r="G148" s="34" t="n">
        <v>1531.9</v>
      </c>
      <c r="H148" s="34" t="n">
        <v>1013.9</v>
      </c>
      <c r="I148" s="34" t="n">
        <v>863.1</v>
      </c>
      <c r="J148" s="34" t="n">
        <v>773.5</v>
      </c>
      <c r="K148" s="34" t="n">
        <v>1325.5</v>
      </c>
    </row>
    <row r="149" ht="21" customHeight="1">
      <c r="B149" s="3" t="str">
        <v>Península y Baleares @ 2004-11</v>
      </c>
      <c r="C149" s="16" t="str">
        <v>Península y Baleares</v>
      </c>
      <c r="D149" s="9" t="n">
        <v>38292</v>
      </c>
      <c r="E149" s="34" t="n">
        <v>1378.2</v>
      </c>
      <c r="F149" s="34" t="n">
        <v>1260.4</v>
      </c>
      <c r="G149" s="34" t="n">
        <v>1532.9</v>
      </c>
      <c r="H149" s="34" t="n">
        <v>1020</v>
      </c>
      <c r="I149" s="34" t="n">
        <v>862.4</v>
      </c>
      <c r="J149" s="34" t="n">
        <v>762.3</v>
      </c>
      <c r="K149" s="34" t="n">
        <v>1206.5</v>
      </c>
    </row>
    <row r="150" ht="21" customHeight="1">
      <c r="B150" s="3" t="str">
        <v>Península y Baleares @ 2004-12</v>
      </c>
      <c r="C150" s="16" t="str">
        <v>Península y Baleares</v>
      </c>
      <c r="D150" s="9" t="n">
        <v>38322</v>
      </c>
      <c r="E150" s="34" t="n">
        <v>1375</v>
      </c>
      <c r="F150" s="34" t="n">
        <v>1262.2</v>
      </c>
      <c r="G150" s="34" t="n">
        <v>1532.5</v>
      </c>
      <c r="H150" s="34" t="n">
        <v>1010.3</v>
      </c>
      <c r="I150" s="34" t="n">
        <v>841.6</v>
      </c>
      <c r="J150" s="34" t="n">
        <v>763.2</v>
      </c>
      <c r="K150" s="34" t="n">
        <v>1226.2</v>
      </c>
    </row>
    <row r="151" ht="21" customHeight="1">
      <c r="B151" s="3" t="str">
        <v>Península y Baleares @ 2005-01</v>
      </c>
      <c r="C151" s="16" t="str">
        <v>Península y Baleares</v>
      </c>
      <c r="D151" s="9" t="n">
        <v>38353</v>
      </c>
      <c r="E151" s="34" t="n">
        <v>1392.2</v>
      </c>
      <c r="F151" s="34" t="n">
        <v>1268.9</v>
      </c>
      <c r="G151" s="34" t="n">
        <v>1536.4</v>
      </c>
      <c r="H151" s="34" t="n">
        <v>1017.7</v>
      </c>
      <c r="I151" s="34" t="n">
        <v>866.6</v>
      </c>
      <c r="J151" s="34" t="n">
        <v>753.4</v>
      </c>
      <c r="K151" s="34" t="n">
        <v>1253.4</v>
      </c>
    </row>
    <row r="152" ht="21" customHeight="1">
      <c r="B152" s="3" t="str">
        <v>Península y Baleares @ 2005-02</v>
      </c>
      <c r="C152" s="16" t="str">
        <v>Península y Baleares</v>
      </c>
      <c r="D152" s="9" t="n">
        <v>38384</v>
      </c>
      <c r="E152" s="34" t="n">
        <v>1414.7</v>
      </c>
      <c r="F152" s="34" t="n">
        <v>1274</v>
      </c>
      <c r="G152" s="34" t="n">
        <v>1548.4</v>
      </c>
      <c r="H152" s="34" t="n">
        <v>1002.7</v>
      </c>
      <c r="I152" s="34" t="n">
        <v>882.9</v>
      </c>
      <c r="J152" s="34" t="n">
        <v>768.3</v>
      </c>
      <c r="K152" s="34" t="n">
        <v>1320.1</v>
      </c>
    </row>
    <row r="153" ht="21" customHeight="1">
      <c r="B153" s="3" t="str">
        <v>Península y Baleares @ 2005-03</v>
      </c>
      <c r="C153" s="16" t="str">
        <v>Península y Baleares</v>
      </c>
      <c r="D153" s="9" t="n">
        <v>38412</v>
      </c>
      <c r="E153" s="34" t="n">
        <v>1424</v>
      </c>
      <c r="F153" s="34" t="n">
        <v>1280.4</v>
      </c>
      <c r="G153" s="34" t="n">
        <v>1551</v>
      </c>
      <c r="H153" s="34" t="n">
        <v>979.2</v>
      </c>
      <c r="I153" s="34" t="n">
        <v>904.1</v>
      </c>
      <c r="J153" s="34" t="n">
        <v>776.2</v>
      </c>
      <c r="K153" s="34" t="n">
        <v>1526.7</v>
      </c>
    </row>
    <row r="154" ht="21" customHeight="1">
      <c r="B154" s="3" t="str">
        <v>Península y Baleares @ 2005-04</v>
      </c>
      <c r="C154" s="16" t="str">
        <v>Península y Baleares</v>
      </c>
      <c r="D154" s="9" t="n">
        <v>38443</v>
      </c>
      <c r="E154" s="34" t="n">
        <v>1433.1</v>
      </c>
      <c r="F154" s="34" t="n">
        <v>1284.9</v>
      </c>
      <c r="G154" s="34" t="n">
        <v>1555.6</v>
      </c>
      <c r="H154" s="34" t="n">
        <v>977.7</v>
      </c>
      <c r="I154" s="34" t="n">
        <v>925.3</v>
      </c>
      <c r="J154" s="34" t="n">
        <v>787.5</v>
      </c>
      <c r="K154" s="34" t="n">
        <v>1702.3</v>
      </c>
    </row>
    <row r="155" ht="21" customHeight="1">
      <c r="B155" s="3" t="str">
        <v>Península y Baleares @ 2005-05</v>
      </c>
      <c r="C155" s="16" t="str">
        <v>Península y Baleares</v>
      </c>
      <c r="D155" s="9" t="n">
        <v>38473</v>
      </c>
      <c r="E155" s="34" t="n">
        <v>1439</v>
      </c>
      <c r="F155" s="34" t="n">
        <v>1291.1</v>
      </c>
      <c r="G155" s="34" t="n">
        <v>1557</v>
      </c>
      <c r="H155" s="34" t="n">
        <v>974.8</v>
      </c>
      <c r="I155" s="34" t="n">
        <v>904.1</v>
      </c>
      <c r="J155" s="34" t="n">
        <v>760.6</v>
      </c>
      <c r="K155" s="34" t="n">
        <v>1919.9</v>
      </c>
    </row>
    <row r="156" ht="21" customHeight="1">
      <c r="B156" s="3" t="str">
        <v>Península y Baleares @ 2005-06</v>
      </c>
      <c r="C156" s="16" t="str">
        <v>Península y Baleares</v>
      </c>
      <c r="D156" s="9" t="n">
        <v>38504</v>
      </c>
      <c r="E156" s="34" t="n">
        <v>1432.2</v>
      </c>
      <c r="F156" s="34" t="n">
        <v>1292.4</v>
      </c>
      <c r="G156" s="34" t="n">
        <v>1559.2</v>
      </c>
      <c r="H156" s="34" t="n">
        <v>967.9</v>
      </c>
      <c r="I156" s="34" t="n">
        <v>1023.1</v>
      </c>
      <c r="J156" s="34" t="n">
        <v>768.4</v>
      </c>
      <c r="K156" s="34" t="n">
        <v>1949</v>
      </c>
    </row>
    <row r="157" ht="21" customHeight="1">
      <c r="B157" s="3" t="str">
        <v>Península y Baleares @ 2005-07</v>
      </c>
      <c r="C157" s="16" t="str">
        <v>Península y Baleares</v>
      </c>
      <c r="D157" s="9" t="n">
        <v>38534</v>
      </c>
      <c r="E157" s="34" t="n">
        <v>1435.5</v>
      </c>
      <c r="F157" s="34" t="n">
        <v>1295.3</v>
      </c>
      <c r="G157" s="34" t="n">
        <v>1559.1</v>
      </c>
      <c r="H157" s="34" t="n">
        <v>954.5</v>
      </c>
      <c r="I157" s="34" t="n">
        <v>1060.4</v>
      </c>
      <c r="J157" s="34" t="n">
        <v>768.1</v>
      </c>
      <c r="K157" s="34" t="n">
        <v>1948.4</v>
      </c>
    </row>
    <row r="158" ht="21" customHeight="1">
      <c r="B158" s="3" t="str">
        <v>Península y Baleares @ 2005-08</v>
      </c>
      <c r="C158" s="16" t="str">
        <v>Península y Baleares</v>
      </c>
      <c r="D158" s="9" t="n">
        <v>38565</v>
      </c>
      <c r="E158" s="34" t="n">
        <v>1448.1</v>
      </c>
      <c r="F158" s="34" t="n">
        <v>1296.8</v>
      </c>
      <c r="G158" s="34" t="n">
        <v>1559</v>
      </c>
      <c r="H158" s="34" t="n">
        <v>958</v>
      </c>
      <c r="I158" s="34" t="n">
        <v>1062.6</v>
      </c>
      <c r="J158" s="34" t="n">
        <v>788.4</v>
      </c>
      <c r="K158" s="34" t="n">
        <v>2051.3</v>
      </c>
    </row>
    <row r="159" ht="21" customHeight="1">
      <c r="B159" s="3" t="str">
        <v>Península y Baleares @ 2005-09</v>
      </c>
      <c r="C159" s="16" t="str">
        <v>Península y Baleares</v>
      </c>
      <c r="D159" s="9" t="n">
        <v>38596</v>
      </c>
      <c r="E159" s="34" t="n">
        <v>1446.3</v>
      </c>
      <c r="F159" s="34" t="n">
        <v>1298.4</v>
      </c>
      <c r="G159" s="34" t="n">
        <v>1560.2</v>
      </c>
      <c r="H159" s="34" t="n">
        <v>967.7</v>
      </c>
      <c r="I159" s="34" t="n">
        <v>1111.4</v>
      </c>
      <c r="J159" s="34" t="n">
        <v>794</v>
      </c>
      <c r="K159" s="34" t="n">
        <v>2315.2</v>
      </c>
    </row>
    <row r="160" ht="21" customHeight="1">
      <c r="B160" s="3" t="str">
        <v>Península y Baleares @ 2005-10</v>
      </c>
      <c r="C160" s="16" t="str">
        <v>Península y Baleares</v>
      </c>
      <c r="D160" s="9" t="n">
        <v>38626</v>
      </c>
      <c r="E160" s="34" t="n">
        <v>1443.8</v>
      </c>
      <c r="F160" s="34" t="n">
        <v>1301.8</v>
      </c>
      <c r="G160" s="34" t="n">
        <v>1561.9</v>
      </c>
      <c r="H160" s="34" t="n">
        <v>985.2</v>
      </c>
      <c r="I160" s="34" t="n">
        <v>1192.9</v>
      </c>
      <c r="J160" s="34" t="n">
        <v>783.7</v>
      </c>
      <c r="K160" s="34" t="n">
        <v>2340.3</v>
      </c>
    </row>
    <row r="161" ht="21" customHeight="1">
      <c r="B161" s="3" t="str">
        <v>Península y Baleares @ 2005-11</v>
      </c>
      <c r="C161" s="16" t="str">
        <v>Península y Baleares</v>
      </c>
      <c r="D161" s="9" t="n">
        <v>38657</v>
      </c>
      <c r="E161" s="34" t="n">
        <v>1444.5</v>
      </c>
      <c r="F161" s="34" t="n">
        <v>1308.2</v>
      </c>
      <c r="G161" s="34" t="n">
        <v>1563.9</v>
      </c>
      <c r="H161" s="34" t="n">
        <v>988.9</v>
      </c>
      <c r="I161" s="34" t="n">
        <v>1279.2</v>
      </c>
      <c r="J161" s="34" t="n">
        <v>833.3</v>
      </c>
      <c r="K161" s="34" t="n">
        <v>2235.4</v>
      </c>
    </row>
    <row r="162" ht="21" customHeight="1">
      <c r="B162" s="3" t="str">
        <v>Península y Baleares @ 2005-12</v>
      </c>
      <c r="C162" s="16" t="str">
        <v>Península y Baleares</v>
      </c>
      <c r="D162" s="9" t="n">
        <v>38687</v>
      </c>
      <c r="E162" s="34" t="n">
        <v>1445.5</v>
      </c>
      <c r="F162" s="34" t="n">
        <v>1314.5</v>
      </c>
      <c r="G162" s="34" t="n">
        <v>1566.2</v>
      </c>
      <c r="H162" s="34" t="n">
        <v>977.9</v>
      </c>
      <c r="I162" s="34" t="n">
        <v>1363.3</v>
      </c>
      <c r="J162" s="34" t="n">
        <v>858</v>
      </c>
      <c r="K162" s="34" t="n">
        <v>2144</v>
      </c>
    </row>
    <row r="163" ht="21" customHeight="1">
      <c r="B163" s="3" t="str">
        <v>Península y Baleares @ 2006-01</v>
      </c>
      <c r="C163" s="16" t="str">
        <v>Península y Baleares</v>
      </c>
      <c r="D163" s="9" t="n">
        <v>38718</v>
      </c>
      <c r="E163" s="34" t="n">
        <v>1473.6</v>
      </c>
      <c r="F163" s="34" t="n">
        <v>1332.3</v>
      </c>
      <c r="G163" s="34" t="n">
        <v>1572.2</v>
      </c>
      <c r="H163" s="34" t="n">
        <v>978.2</v>
      </c>
      <c r="I163" s="34" t="n">
        <v>1381.4</v>
      </c>
      <c r="J163" s="34" t="n">
        <v>868.7</v>
      </c>
      <c r="K163" s="34" t="n">
        <v>2305.6</v>
      </c>
    </row>
    <row r="164" ht="21" customHeight="1">
      <c r="B164" s="3" t="str">
        <v>Península y Baleares @ 2006-02</v>
      </c>
      <c r="C164" s="16" t="str">
        <v>Península y Baleares</v>
      </c>
      <c r="D164" s="9" t="n">
        <v>38749</v>
      </c>
      <c r="E164" s="34" t="n">
        <v>1552.2</v>
      </c>
      <c r="F164" s="34" t="n">
        <v>1345.4</v>
      </c>
      <c r="G164" s="34" t="n">
        <v>1579.4</v>
      </c>
      <c r="H164" s="34" t="n">
        <v>978.6</v>
      </c>
      <c r="I164" s="34" t="n">
        <v>1473.9</v>
      </c>
      <c r="J164" s="34" t="n">
        <v>896.2</v>
      </c>
      <c r="K164" s="34" t="n">
        <v>2420.4</v>
      </c>
    </row>
    <row r="165" ht="21" customHeight="1">
      <c r="B165" s="3" t="str">
        <v>Península y Baleares @ 2006-03</v>
      </c>
      <c r="C165" s="16" t="str">
        <v>Península y Baleares</v>
      </c>
      <c r="D165" s="9" t="n">
        <v>38777</v>
      </c>
      <c r="E165" s="34" t="n">
        <v>1561.6</v>
      </c>
      <c r="F165" s="34" t="n">
        <v>1349.3</v>
      </c>
      <c r="G165" s="34" t="n">
        <v>1582.5</v>
      </c>
      <c r="H165" s="34" t="n">
        <v>1006.9</v>
      </c>
      <c r="I165" s="34" t="n">
        <v>1498.4</v>
      </c>
      <c r="J165" s="34" t="n">
        <v>916.5</v>
      </c>
      <c r="K165" s="34" t="n">
        <v>2538.6</v>
      </c>
    </row>
    <row r="166" ht="21" customHeight="1">
      <c r="B166" s="3" t="str">
        <v>Península y Baleares @ 2006-04</v>
      </c>
      <c r="C166" s="16" t="str">
        <v>Península y Baleares</v>
      </c>
      <c r="D166" s="9" t="n">
        <v>38808</v>
      </c>
      <c r="E166" s="34" t="n">
        <v>1563.2</v>
      </c>
      <c r="F166" s="34" t="n">
        <v>1360.4</v>
      </c>
      <c r="G166" s="34" t="n">
        <v>1586</v>
      </c>
      <c r="H166" s="34" t="n">
        <v>1016</v>
      </c>
      <c r="I166" s="34" t="n">
        <v>1838.3</v>
      </c>
      <c r="J166" s="34" t="n">
        <v>895.2</v>
      </c>
      <c r="K166" s="34" t="n">
        <v>2608.7</v>
      </c>
    </row>
    <row r="167" ht="21" customHeight="1">
      <c r="B167" s="3" t="str">
        <v>Península y Baleares @ 2006-05</v>
      </c>
      <c r="C167" s="16" t="str">
        <v>Península y Baleares</v>
      </c>
      <c r="D167" s="9" t="n">
        <v>38838</v>
      </c>
      <c r="E167" s="34" t="n">
        <v>1563.9</v>
      </c>
      <c r="F167" s="34" t="n">
        <v>1365.1</v>
      </c>
      <c r="G167" s="34" t="n">
        <v>1592.4</v>
      </c>
      <c r="H167" s="34" t="n">
        <v>1030.7</v>
      </c>
      <c r="I167" s="34" t="n">
        <v>2246</v>
      </c>
      <c r="J167" s="34" t="n">
        <v>922.4</v>
      </c>
      <c r="K167" s="34" t="n">
        <v>2622.9</v>
      </c>
    </row>
    <row r="168" ht="21" customHeight="1">
      <c r="B168" s="3" t="str">
        <v>Península y Baleares @ 2006-06</v>
      </c>
      <c r="C168" s="16" t="str">
        <v>Península y Baleares</v>
      </c>
      <c r="D168" s="9" t="n">
        <v>38869</v>
      </c>
      <c r="E168" s="34" t="n">
        <v>1562.4</v>
      </c>
      <c r="F168" s="34" t="n">
        <v>1374.9</v>
      </c>
      <c r="G168" s="34" t="n">
        <v>1595.8</v>
      </c>
      <c r="H168" s="34" t="n">
        <v>1045.6</v>
      </c>
      <c r="I168" s="34" t="n">
        <v>2009.1</v>
      </c>
      <c r="J168" s="34" t="n">
        <v>954.5</v>
      </c>
      <c r="K168" s="34" t="n">
        <v>2575.6</v>
      </c>
    </row>
    <row r="169" ht="21" customHeight="1">
      <c r="B169" s="3" t="str">
        <v>Península y Baleares @ 2006-07</v>
      </c>
      <c r="C169" s="16" t="str">
        <v>Península y Baleares</v>
      </c>
      <c r="D169" s="9" t="n">
        <v>38899</v>
      </c>
      <c r="E169" s="34" t="n">
        <v>1563.5</v>
      </c>
      <c r="F169" s="34" t="n">
        <v>1376.8</v>
      </c>
      <c r="G169" s="34" t="n">
        <v>1600.7</v>
      </c>
      <c r="H169" s="34" t="n">
        <v>1060</v>
      </c>
      <c r="I169" s="34" t="n">
        <v>2147.1</v>
      </c>
      <c r="J169" s="34" t="n">
        <v>886.6</v>
      </c>
      <c r="K169" s="34" t="n">
        <v>2582.2</v>
      </c>
    </row>
    <row r="170" ht="21" customHeight="1">
      <c r="B170" s="3" t="str">
        <v>Península y Baleares @ 2006-08</v>
      </c>
      <c r="C170" s="16" t="str">
        <v>Península y Baleares</v>
      </c>
      <c r="D170" s="9" t="n">
        <v>38930</v>
      </c>
      <c r="E170" s="34" t="n">
        <v>1561.2</v>
      </c>
      <c r="F170" s="34" t="n">
        <v>1377</v>
      </c>
      <c r="G170" s="34" t="n">
        <v>1603.1</v>
      </c>
      <c r="H170" s="34" t="n">
        <v>1083.4</v>
      </c>
      <c r="I170" s="34" t="n">
        <v>2121.4</v>
      </c>
      <c r="J170" s="34" t="n">
        <v>885.7</v>
      </c>
      <c r="K170" s="34" t="n">
        <v>2584.3</v>
      </c>
    </row>
    <row r="171" ht="21" customHeight="1">
      <c r="B171" s="3" t="str">
        <v>Península y Baleares @ 2006-09</v>
      </c>
      <c r="C171" s="16" t="str">
        <v>Península y Baleares</v>
      </c>
      <c r="D171" s="9" t="n">
        <v>38961</v>
      </c>
      <c r="E171" s="34" t="n">
        <v>1564.9</v>
      </c>
      <c r="F171" s="34" t="n">
        <v>1379.2</v>
      </c>
      <c r="G171" s="34" t="n">
        <v>1605.3</v>
      </c>
      <c r="H171" s="34" t="n">
        <v>1099.9</v>
      </c>
      <c r="I171" s="34" t="n">
        <v>2109.5</v>
      </c>
      <c r="J171" s="34" t="n">
        <v>877.9</v>
      </c>
      <c r="K171" s="34" t="n">
        <v>2363.7</v>
      </c>
    </row>
    <row r="172" ht="21" customHeight="1">
      <c r="B172" s="3" t="str">
        <v>Península y Baleares @ 2006-10</v>
      </c>
      <c r="C172" s="16" t="str">
        <v>Península y Baleares</v>
      </c>
      <c r="D172" s="9" t="n">
        <v>38991</v>
      </c>
      <c r="E172" s="34" t="n">
        <v>1565.4</v>
      </c>
      <c r="F172" s="34" t="n">
        <v>1396.8</v>
      </c>
      <c r="G172" s="34" t="n">
        <v>1607.3</v>
      </c>
      <c r="H172" s="34" t="n">
        <v>1102.8</v>
      </c>
      <c r="I172" s="34" t="n">
        <v>2100.2</v>
      </c>
      <c r="J172" s="34" t="n">
        <v>868.5</v>
      </c>
      <c r="K172" s="34" t="n">
        <v>2195.5</v>
      </c>
    </row>
    <row r="173" ht="21" customHeight="1">
      <c r="B173" s="3" t="str">
        <v>Península y Baleares @ 2006-11</v>
      </c>
      <c r="C173" s="16" t="str">
        <v>Península y Baleares</v>
      </c>
      <c r="D173" s="9" t="n">
        <v>39022</v>
      </c>
      <c r="E173" s="34" t="n">
        <v>1572</v>
      </c>
      <c r="F173" s="34" t="n">
        <v>1411.2</v>
      </c>
      <c r="G173" s="34" t="n">
        <v>1611.9</v>
      </c>
      <c r="H173" s="34" t="n">
        <v>1091.5</v>
      </c>
      <c r="I173" s="34" t="n">
        <v>1927.1</v>
      </c>
      <c r="J173" s="34" t="n">
        <v>894.3</v>
      </c>
      <c r="K173" s="34" t="n">
        <v>2137.8</v>
      </c>
    </row>
    <row r="174" ht="21" customHeight="1">
      <c r="B174" s="3" t="str">
        <v>Península y Baleares @ 2006-12</v>
      </c>
      <c r="C174" s="16" t="str">
        <v>Península y Baleares</v>
      </c>
      <c r="D174" s="9" t="n">
        <v>39052</v>
      </c>
      <c r="E174" s="34" t="n">
        <v>1577.9</v>
      </c>
      <c r="F174" s="34" t="n">
        <v>1411.2</v>
      </c>
      <c r="G174" s="34" t="n">
        <v>1615.6</v>
      </c>
      <c r="H174" s="34" t="n">
        <v>1073</v>
      </c>
      <c r="I174" s="34" t="n">
        <v>1784.1</v>
      </c>
      <c r="J174" s="34" t="n">
        <v>889.9</v>
      </c>
      <c r="K174" s="34" t="n">
        <v>2108.7</v>
      </c>
    </row>
    <row r="175" ht="21" customHeight="1">
      <c r="B175" s="3" t="str">
        <v>Península y Baleares @ 2007-01</v>
      </c>
      <c r="C175" s="16" t="str">
        <v>Península y Baleares</v>
      </c>
      <c r="D175" s="9" t="n">
        <v>39083</v>
      </c>
      <c r="E175" s="34" t="n">
        <v>1634.3</v>
      </c>
      <c r="F175" s="34" t="n">
        <v>1431.3</v>
      </c>
      <c r="G175" s="34" t="n">
        <v>1638.1</v>
      </c>
      <c r="H175" s="34" t="n">
        <v>1079.6</v>
      </c>
      <c r="I175" s="34" t="n">
        <v>1540.4</v>
      </c>
      <c r="J175" s="34" t="n">
        <v>884.6</v>
      </c>
      <c r="K175" s="34" t="n">
        <v>2035.3</v>
      </c>
    </row>
    <row r="176" ht="21" customHeight="1">
      <c r="B176" s="3" t="str">
        <v>Península y Baleares @ 2007-02</v>
      </c>
      <c r="C176" s="16" t="str">
        <v>Península y Baleares</v>
      </c>
      <c r="D176" s="9" t="n">
        <v>39114</v>
      </c>
      <c r="E176" s="34" t="n">
        <v>1683.9</v>
      </c>
      <c r="F176" s="34" t="n">
        <v>1465.5</v>
      </c>
      <c r="G176" s="34" t="n">
        <v>1661.3</v>
      </c>
      <c r="H176" s="34" t="n">
        <v>1082</v>
      </c>
      <c r="I176" s="34" t="n">
        <v>1533.4</v>
      </c>
      <c r="J176" s="34" t="n">
        <v>885.6</v>
      </c>
      <c r="K176" s="34" t="n">
        <v>2053.8</v>
      </c>
    </row>
    <row r="177" ht="21" customHeight="1">
      <c r="B177" s="3" t="str">
        <v>Península y Baleares @ 2007-03</v>
      </c>
      <c r="C177" s="16" t="str">
        <v>Península y Baleares</v>
      </c>
      <c r="D177" s="9" t="n">
        <v>39142</v>
      </c>
      <c r="E177" s="34" t="n">
        <v>1692.4</v>
      </c>
      <c r="F177" s="34" t="n">
        <v>1466.7</v>
      </c>
      <c r="G177" s="34" t="n">
        <v>1666.4</v>
      </c>
      <c r="H177" s="34" t="n">
        <v>1121.9</v>
      </c>
      <c r="I177" s="34" t="n">
        <v>1720.8</v>
      </c>
      <c r="J177" s="34" t="n">
        <v>888.7</v>
      </c>
      <c r="K177" s="34" t="n">
        <v>2209.2</v>
      </c>
    </row>
    <row r="178" ht="21" customHeight="1">
      <c r="B178" s="3" t="str">
        <v>Península y Baleares @ 2007-04</v>
      </c>
      <c r="C178" s="16" t="str">
        <v>Península y Baleares</v>
      </c>
      <c r="D178" s="9" t="n">
        <v>39173</v>
      </c>
      <c r="E178" s="34" t="n">
        <v>1694.2</v>
      </c>
      <c r="F178" s="34" t="n">
        <v>1467.8</v>
      </c>
      <c r="G178" s="34" t="n">
        <v>1670.1</v>
      </c>
      <c r="H178" s="34" t="n">
        <v>1155</v>
      </c>
      <c r="I178" s="34" t="n">
        <v>2029.2</v>
      </c>
      <c r="J178" s="34" t="n">
        <v>889.5</v>
      </c>
      <c r="K178" s="34" t="n">
        <v>2444.1</v>
      </c>
    </row>
    <row r="179" ht="21" customHeight="1">
      <c r="B179" s="3" t="str">
        <v>Península y Baleares @ 2007-05</v>
      </c>
      <c r="C179" s="16" t="str">
        <v>Península y Baleares</v>
      </c>
      <c r="D179" s="9" t="n">
        <v>39203</v>
      </c>
      <c r="E179" s="34" t="n">
        <v>1691.2</v>
      </c>
      <c r="F179" s="34" t="n">
        <v>1471.4</v>
      </c>
      <c r="G179" s="34" t="n">
        <v>1675.1</v>
      </c>
      <c r="H179" s="34" t="n">
        <v>1172.4</v>
      </c>
      <c r="I179" s="34" t="n">
        <v>2008</v>
      </c>
      <c r="J179" s="34" t="n">
        <v>879.3</v>
      </c>
      <c r="K179" s="34" t="n">
        <v>2586.5</v>
      </c>
    </row>
    <row r="180" ht="21" customHeight="1">
      <c r="B180" s="3" t="str">
        <v>Península y Baleares @ 2007-06</v>
      </c>
      <c r="C180" s="16" t="str">
        <v>Península y Baleares</v>
      </c>
      <c r="D180" s="9" t="n">
        <v>39234</v>
      </c>
      <c r="E180" s="34" t="n">
        <v>1698.4</v>
      </c>
      <c r="F180" s="34" t="n">
        <v>1471.5</v>
      </c>
      <c r="G180" s="34" t="n">
        <v>1680.6</v>
      </c>
      <c r="H180" s="34" t="n">
        <v>1170.5</v>
      </c>
      <c r="I180" s="34" t="n">
        <v>1967.4</v>
      </c>
      <c r="J180" s="34" t="n">
        <v>891.2</v>
      </c>
      <c r="K180" s="34" t="n">
        <v>2691</v>
      </c>
    </row>
    <row r="181" ht="21" customHeight="1">
      <c r="B181" s="3" t="str">
        <v>Península y Baleares @ 2007-07</v>
      </c>
      <c r="C181" s="16" t="str">
        <v>Península y Baleares</v>
      </c>
      <c r="D181" s="9" t="n">
        <v>39264</v>
      </c>
      <c r="E181" s="34" t="n">
        <v>1693.8</v>
      </c>
      <c r="F181" s="34" t="n">
        <v>1471.2</v>
      </c>
      <c r="G181" s="34" t="n">
        <v>1687</v>
      </c>
      <c r="H181" s="34" t="n">
        <v>1147.1</v>
      </c>
      <c r="I181" s="34" t="n">
        <v>2053.1</v>
      </c>
      <c r="J181" s="34" t="n">
        <v>865.4</v>
      </c>
      <c r="K181" s="34" t="n">
        <v>2828.8</v>
      </c>
    </row>
    <row r="182" ht="21" customHeight="1">
      <c r="B182" s="3" t="str">
        <v>Península y Baleares @ 2007-08</v>
      </c>
      <c r="C182" s="16" t="str">
        <v>Península y Baleares</v>
      </c>
      <c r="D182" s="9" t="n">
        <v>39295</v>
      </c>
      <c r="E182" s="34" t="n">
        <v>1694.5</v>
      </c>
      <c r="F182" s="34" t="n">
        <v>1471.9</v>
      </c>
      <c r="G182" s="34" t="n">
        <v>1694.6</v>
      </c>
      <c r="H182" s="34" t="n">
        <v>1130.1</v>
      </c>
      <c r="I182" s="34" t="n">
        <v>1947.9</v>
      </c>
      <c r="J182" s="34" t="n">
        <v>838.6</v>
      </c>
      <c r="K182" s="34" t="n">
        <v>2967.1</v>
      </c>
    </row>
    <row r="183" ht="21" customHeight="1">
      <c r="B183" s="3" t="str">
        <v>Península y Baleares @ 2007-09</v>
      </c>
      <c r="C183" s="16" t="str">
        <v>Península y Baleares</v>
      </c>
      <c r="D183" s="9" t="n">
        <v>39326</v>
      </c>
      <c r="E183" s="34" t="n">
        <v>1693.5</v>
      </c>
      <c r="F183" s="34" t="n">
        <v>1472</v>
      </c>
      <c r="G183" s="34" t="n">
        <v>1700.3</v>
      </c>
      <c r="H183" s="34" t="n">
        <v>1120.3</v>
      </c>
      <c r="I183" s="34" t="n">
        <v>1943.9</v>
      </c>
      <c r="J183" s="34" t="n">
        <v>805.9</v>
      </c>
      <c r="K183" s="34" t="n">
        <v>3009.3</v>
      </c>
    </row>
    <row r="184" ht="21" customHeight="1">
      <c r="B184" s="3" t="str">
        <v>Península y Baleares @ 2007-10</v>
      </c>
      <c r="C184" s="16" t="str">
        <v>Península y Baleares</v>
      </c>
      <c r="D184" s="9" t="n">
        <v>39356</v>
      </c>
      <c r="E184" s="34" t="n">
        <v>1684.9</v>
      </c>
      <c r="F184" s="34" t="n">
        <v>1476.4</v>
      </c>
      <c r="G184" s="34" t="n">
        <v>1706.1</v>
      </c>
      <c r="H184" s="34" t="n">
        <v>1105.2</v>
      </c>
      <c r="I184" s="34" t="n">
        <v>1987.9</v>
      </c>
      <c r="J184" s="34" t="n">
        <v>794.8</v>
      </c>
      <c r="K184" s="34" t="n">
        <v>3200.4</v>
      </c>
    </row>
    <row r="185" ht="21" customHeight="1">
      <c r="B185" s="3" t="str">
        <v>Península y Baleares @ 2007-11</v>
      </c>
      <c r="C185" s="16" t="str">
        <v>Península y Baleares</v>
      </c>
      <c r="D185" s="9" t="n">
        <v>39387</v>
      </c>
      <c r="E185" s="34" t="n">
        <v>1678.6</v>
      </c>
      <c r="F185" s="34" t="n">
        <v>1474.9</v>
      </c>
      <c r="G185" s="34" t="n">
        <v>1711</v>
      </c>
      <c r="H185" s="34" t="n">
        <v>1091.9</v>
      </c>
      <c r="I185" s="34" t="n">
        <v>1675.5</v>
      </c>
      <c r="J185" s="34" t="n">
        <v>794</v>
      </c>
      <c r="K185" s="34" t="n">
        <v>3569.6</v>
      </c>
    </row>
    <row r="186" ht="21" customHeight="1">
      <c r="B186" s="3" t="str">
        <v>Península y Baleares @ 2007-12</v>
      </c>
      <c r="C186" s="16" t="str">
        <v>Península y Baleares</v>
      </c>
      <c r="D186" s="9" t="n">
        <v>39417</v>
      </c>
      <c r="E186" s="34" t="n">
        <v>1675.5</v>
      </c>
      <c r="F186" s="34" t="n">
        <v>1474.5</v>
      </c>
      <c r="G186" s="34" t="n">
        <v>1715.3</v>
      </c>
      <c r="H186" s="34" t="n">
        <v>1071.4</v>
      </c>
      <c r="I186" s="34" t="n">
        <v>1596.7</v>
      </c>
      <c r="J186" s="34" t="n">
        <v>779.1</v>
      </c>
      <c r="K186" s="34" t="n">
        <v>3226.1</v>
      </c>
    </row>
    <row r="187" ht="21" customHeight="1">
      <c r="B187" s="3" t="str">
        <v>Península y Baleares @ 2008-01</v>
      </c>
      <c r="C187" s="16" t="str">
        <v>Península y Baleares</v>
      </c>
      <c r="D187" s="9" t="n">
        <v>39448</v>
      </c>
      <c r="E187" s="34" t="n">
        <v>1691.8</v>
      </c>
      <c r="F187" s="34" t="n">
        <v>1483.4</v>
      </c>
      <c r="G187" s="34" t="n">
        <v>1724.7</v>
      </c>
      <c r="H187" s="34" t="n">
        <v>1094.9</v>
      </c>
      <c r="I187" s="34" t="n">
        <v>1694.2</v>
      </c>
      <c r="J187" s="34" t="n">
        <v>775.5</v>
      </c>
      <c r="K187" s="34" t="n">
        <v>3161.1</v>
      </c>
    </row>
    <row r="188" ht="21" customHeight="1">
      <c r="B188" s="3" t="str">
        <v>Península y Baleares @ 2008-02</v>
      </c>
      <c r="C188" s="16" t="str">
        <v>Península y Baleares</v>
      </c>
      <c r="D188" s="9" t="n">
        <v>39479</v>
      </c>
      <c r="E188" s="34" t="n">
        <v>1739</v>
      </c>
      <c r="F188" s="34" t="n">
        <v>1492.9</v>
      </c>
      <c r="G188" s="34" t="n">
        <v>1726.3</v>
      </c>
      <c r="H188" s="34" t="n">
        <v>1132.4</v>
      </c>
      <c r="I188" s="34" t="n">
        <v>1888.7</v>
      </c>
      <c r="J188" s="34" t="n">
        <v>811.2</v>
      </c>
      <c r="K188" s="34" t="n">
        <v>3331.1</v>
      </c>
    </row>
    <row r="189" ht="21" customHeight="1">
      <c r="B189" s="3" t="str">
        <v>Península y Baleares @ 2008-03</v>
      </c>
      <c r="C189" s="16" t="str">
        <v>Península y Baleares</v>
      </c>
      <c r="D189" s="9" t="n">
        <v>39508</v>
      </c>
      <c r="E189" s="34" t="n">
        <v>1737.4</v>
      </c>
      <c r="F189" s="34" t="n">
        <v>1496.3</v>
      </c>
      <c r="G189" s="34" t="n">
        <v>1727.4</v>
      </c>
      <c r="H189" s="34" t="n">
        <v>1178.3</v>
      </c>
      <c r="I189" s="34" t="n">
        <v>1919.4</v>
      </c>
      <c r="J189" s="34" t="n">
        <v>842.6</v>
      </c>
      <c r="K189" s="34" t="n">
        <v>3174.3</v>
      </c>
    </row>
    <row r="190" ht="21" customHeight="1">
      <c r="B190" s="3" t="str">
        <v>Península y Baleares @ 2008-04</v>
      </c>
      <c r="C190" s="16" t="str">
        <v>Península y Baleares</v>
      </c>
      <c r="D190" s="9" t="n">
        <v>39539</v>
      </c>
      <c r="E190" s="34" t="n">
        <v>1722.1</v>
      </c>
      <c r="F190" s="34" t="n">
        <v>1503.3</v>
      </c>
      <c r="G190" s="34" t="n">
        <v>1729.8</v>
      </c>
      <c r="H190" s="34" t="n">
        <v>1233.5</v>
      </c>
      <c r="I190" s="34" t="n">
        <v>1947.2</v>
      </c>
      <c r="J190" s="34" t="n">
        <v>819.8</v>
      </c>
      <c r="K190" s="34" t="n">
        <v>3232.1</v>
      </c>
    </row>
    <row r="191" ht="21" customHeight="1">
      <c r="B191" s="3" t="str">
        <v>Península y Baleares @ 2008-05</v>
      </c>
      <c r="C191" s="16" t="str">
        <v>Península y Baleares</v>
      </c>
      <c r="D191" s="9" t="n">
        <v>39569</v>
      </c>
      <c r="E191" s="34" t="n">
        <v>1730.7</v>
      </c>
      <c r="F191" s="34" t="n">
        <v>1499.4</v>
      </c>
      <c r="G191" s="34" t="n">
        <v>1732.2</v>
      </c>
      <c r="H191" s="34" t="n">
        <v>1295.5</v>
      </c>
      <c r="I191" s="34" t="n">
        <v>1902.9</v>
      </c>
      <c r="J191" s="34" t="n">
        <v>824.9</v>
      </c>
      <c r="K191" s="34" t="n">
        <v>3525.6</v>
      </c>
    </row>
    <row r="192" ht="21" customHeight="1">
      <c r="B192" s="3" t="str">
        <v>Península y Baleares @ 2008-06</v>
      </c>
      <c r="C192" s="16" t="str">
        <v>Península y Baleares</v>
      </c>
      <c r="D192" s="9" t="n">
        <v>39600</v>
      </c>
      <c r="E192" s="34" t="n">
        <v>1725.2</v>
      </c>
      <c r="F192" s="34" t="n">
        <v>1500</v>
      </c>
      <c r="G192" s="34" t="n">
        <v>1732.2</v>
      </c>
      <c r="H192" s="34" t="n">
        <v>1368.8</v>
      </c>
      <c r="I192" s="34" t="n">
        <v>1875.7</v>
      </c>
      <c r="J192" s="34" t="n">
        <v>818.6</v>
      </c>
      <c r="K192" s="34" t="n">
        <v>3871.8</v>
      </c>
    </row>
    <row r="193" ht="21" customHeight="1">
      <c r="B193" s="3" t="str">
        <v>Península y Baleares @ 2008-07</v>
      </c>
      <c r="C193" s="16" t="str">
        <v>Península y Baleares</v>
      </c>
      <c r="D193" s="9" t="n">
        <v>39630</v>
      </c>
      <c r="E193" s="34" t="n">
        <v>1716</v>
      </c>
      <c r="F193" s="34" t="n">
        <v>1498.8</v>
      </c>
      <c r="G193" s="34" t="n">
        <v>1734.1</v>
      </c>
      <c r="H193" s="34" t="n">
        <v>1446.5</v>
      </c>
      <c r="I193" s="34" t="n">
        <v>1884.2</v>
      </c>
      <c r="J193" s="34" t="n">
        <v>843</v>
      </c>
      <c r="K193" s="34" t="n">
        <v>4196.8</v>
      </c>
    </row>
    <row r="194" ht="21" customHeight="1">
      <c r="B194" s="3" t="str">
        <v>Península y Baleares @ 2008-08</v>
      </c>
      <c r="C194" s="16" t="str">
        <v>Península y Baleares</v>
      </c>
      <c r="D194" s="9" t="n">
        <v>39661</v>
      </c>
      <c r="E194" s="34" t="n">
        <v>1720.6</v>
      </c>
      <c r="F194" s="34" t="n">
        <v>1499.9</v>
      </c>
      <c r="G194" s="34" t="n">
        <v>1737.1</v>
      </c>
      <c r="H194" s="34" t="n">
        <v>1455.4</v>
      </c>
      <c r="I194" s="34" t="n">
        <v>1800.5</v>
      </c>
      <c r="J194" s="34" t="n">
        <v>817.4</v>
      </c>
      <c r="K194" s="34" t="n">
        <v>4318.7</v>
      </c>
    </row>
    <row r="195" ht="21" customHeight="1">
      <c r="B195" s="3" t="str">
        <v>Península y Baleares @ 2008-09</v>
      </c>
      <c r="C195" s="16" t="str">
        <v>Península y Baleares</v>
      </c>
      <c r="D195" s="9" t="n">
        <v>39692</v>
      </c>
      <c r="E195" s="34" t="n">
        <v>1706.6</v>
      </c>
      <c r="F195" s="34" t="n">
        <v>1489.6</v>
      </c>
      <c r="G195" s="34" t="n">
        <v>1734.6</v>
      </c>
      <c r="H195" s="34" t="n">
        <v>1430.1</v>
      </c>
      <c r="I195" s="34" t="n">
        <v>1718</v>
      </c>
      <c r="J195" s="34" t="n">
        <v>795.8</v>
      </c>
      <c r="K195" s="34" t="n">
        <v>4273.2</v>
      </c>
    </row>
    <row r="196" ht="21" customHeight="1">
      <c r="B196" s="3" t="str">
        <v>Península y Baleares @ 2008-10</v>
      </c>
      <c r="C196" s="16" t="str">
        <v>Península y Baleares</v>
      </c>
      <c r="D196" s="9" t="n">
        <v>39722</v>
      </c>
      <c r="E196" s="34" t="n">
        <v>1693.9</v>
      </c>
      <c r="F196" s="34" t="n">
        <v>1472.6</v>
      </c>
      <c r="G196" s="34" t="n">
        <v>1733.4</v>
      </c>
      <c r="H196" s="34" t="n">
        <v>1327.4</v>
      </c>
      <c r="I196" s="34" t="n">
        <v>1305.7</v>
      </c>
      <c r="J196" s="34" t="n">
        <v>764.8</v>
      </c>
      <c r="K196" s="34" t="n">
        <v>3245</v>
      </c>
    </row>
    <row r="197" ht="21" customHeight="1">
      <c r="B197" s="3" t="str">
        <v>Península y Baleares @ 2008-11</v>
      </c>
      <c r="C197" s="16" t="str">
        <v>Península y Baleares</v>
      </c>
      <c r="D197" s="9" t="n">
        <v>39753</v>
      </c>
      <c r="E197" s="34" t="n">
        <v>1710.7</v>
      </c>
      <c r="F197" s="34" t="n">
        <v>1470.9</v>
      </c>
      <c r="G197" s="34" t="n">
        <v>1732.6</v>
      </c>
      <c r="H197" s="34" t="n">
        <v>1201</v>
      </c>
      <c r="I197" s="34" t="n">
        <v>1031</v>
      </c>
      <c r="J197" s="34" t="n">
        <v>729.8</v>
      </c>
      <c r="K197" s="34" t="n">
        <v>2120.1</v>
      </c>
    </row>
    <row r="198" ht="21" customHeight="1">
      <c r="B198" s="3" t="str">
        <v>Península y Baleares @ 2008-12</v>
      </c>
      <c r="C198" s="16" t="str">
        <v>Península y Baleares</v>
      </c>
      <c r="D198" s="9" t="n">
        <v>39783</v>
      </c>
      <c r="E198" s="34" t="n">
        <v>1707.7</v>
      </c>
      <c r="F198" s="34" t="n">
        <v>1460.9</v>
      </c>
      <c r="G198" s="34" t="n">
        <v>1730.5</v>
      </c>
      <c r="H198" s="34" t="n">
        <v>1173.7</v>
      </c>
      <c r="I198" s="34" t="n">
        <v>806.7</v>
      </c>
      <c r="J198" s="34" t="n">
        <v>657.9</v>
      </c>
      <c r="K198" s="34" t="n">
        <v>1697.7</v>
      </c>
    </row>
    <row r="199" ht="21" customHeight="1">
      <c r="B199" s="3" t="str">
        <v>Península y Baleares @ 2009-01</v>
      </c>
      <c r="C199" s="16" t="str">
        <v>Península y Baleares</v>
      </c>
      <c r="D199" s="9" t="n">
        <v>39814</v>
      </c>
      <c r="E199" s="34" t="n">
        <v>1712.1</v>
      </c>
      <c r="F199" s="34" t="n">
        <v>1462.9</v>
      </c>
      <c r="G199" s="34" t="n">
        <v>1735.4</v>
      </c>
      <c r="H199" s="34" t="n">
        <v>1102.9</v>
      </c>
      <c r="I199" s="34" t="n">
        <v>859.1</v>
      </c>
      <c r="J199" s="34" t="n">
        <v>628.7</v>
      </c>
      <c r="K199" s="34" t="n">
        <v>2018.3</v>
      </c>
    </row>
    <row r="200" ht="21" customHeight="1">
      <c r="B200" s="3" t="str">
        <v>Península y Baleares @ 2009-02</v>
      </c>
      <c r="C200" s="16" t="str">
        <v>Península y Baleares</v>
      </c>
      <c r="D200" s="9" t="n">
        <v>39845</v>
      </c>
      <c r="E200" s="34" t="n">
        <v>1705</v>
      </c>
      <c r="F200" s="34" t="n">
        <v>1460.5</v>
      </c>
      <c r="G200" s="34" t="n">
        <v>1736.4</v>
      </c>
      <c r="H200" s="34" t="n">
        <v>1099.3</v>
      </c>
      <c r="I200" s="34" t="n">
        <v>915.6</v>
      </c>
      <c r="J200" s="34" t="n">
        <v>609.5</v>
      </c>
      <c r="K200" s="34" t="n">
        <v>2205</v>
      </c>
    </row>
    <row r="201" ht="21" customHeight="1">
      <c r="B201" s="3" t="str">
        <v>Península y Baleares @ 2009-03</v>
      </c>
      <c r="C201" s="16" t="str">
        <v>Península y Baleares</v>
      </c>
      <c r="D201" s="9" t="n">
        <v>39873</v>
      </c>
      <c r="E201" s="34" t="n">
        <v>1685.6</v>
      </c>
      <c r="F201" s="34" t="n">
        <v>1458.8</v>
      </c>
      <c r="G201" s="34" t="n">
        <v>1735.6</v>
      </c>
      <c r="H201" s="34" t="n">
        <v>1030.5</v>
      </c>
      <c r="I201" s="34" t="n">
        <v>1014.7</v>
      </c>
      <c r="J201" s="34" t="n">
        <v>605.9</v>
      </c>
      <c r="K201" s="34" t="n">
        <v>2237.4</v>
      </c>
    </row>
    <row r="202" ht="21" customHeight="1">
      <c r="B202" s="3" t="str">
        <v>Península y Baleares @ 2009-04</v>
      </c>
      <c r="C202" s="16" t="str">
        <v>Península y Baleares</v>
      </c>
      <c r="D202" s="9" t="n">
        <v>39904</v>
      </c>
      <c r="E202" s="34" t="n">
        <v>1663.8</v>
      </c>
      <c r="F202" s="34" t="n">
        <v>1457.6</v>
      </c>
      <c r="G202" s="34" t="n">
        <v>1734.5</v>
      </c>
      <c r="H202" s="34" t="n">
        <v>983.3</v>
      </c>
      <c r="I202" s="34" t="n">
        <v>1179.8</v>
      </c>
      <c r="J202" s="34" t="n">
        <v>622.9</v>
      </c>
      <c r="K202" s="34" t="n">
        <v>2540.3</v>
      </c>
    </row>
    <row r="203" ht="21" customHeight="1">
      <c r="B203" s="3" t="str">
        <v>Península y Baleares @ 2009-05</v>
      </c>
      <c r="C203" s="16" t="str">
        <v>Península y Baleares</v>
      </c>
      <c r="D203" s="9" t="n">
        <v>39934</v>
      </c>
      <c r="E203" s="34" t="n">
        <v>1657.9</v>
      </c>
      <c r="F203" s="34" t="n">
        <v>1458.2</v>
      </c>
      <c r="G203" s="34" t="n">
        <v>1731.1</v>
      </c>
      <c r="H203" s="34" t="n">
        <v>958.6</v>
      </c>
      <c r="I203" s="34" t="n">
        <v>1182</v>
      </c>
      <c r="J203" s="34" t="n">
        <v>631</v>
      </c>
      <c r="K203" s="34" t="n">
        <v>2885.9</v>
      </c>
    </row>
    <row r="204" ht="21" customHeight="1">
      <c r="B204" s="3" t="str">
        <v>Península y Baleares @ 2009-06</v>
      </c>
      <c r="C204" s="16" t="str">
        <v>Península y Baleares</v>
      </c>
      <c r="D204" s="9" t="n">
        <v>39965</v>
      </c>
      <c r="E204" s="34" t="n">
        <v>1659.8</v>
      </c>
      <c r="F204" s="34" t="n">
        <v>1455.9</v>
      </c>
      <c r="G204" s="34" t="n">
        <v>1728.8</v>
      </c>
      <c r="H204" s="34" t="n">
        <v>954</v>
      </c>
      <c r="I204" s="34" t="n">
        <v>1263.3</v>
      </c>
      <c r="J204" s="34" t="n">
        <v>637.1</v>
      </c>
      <c r="K204" s="34" t="n">
        <v>3215.2</v>
      </c>
    </row>
    <row r="205" ht="21" customHeight="1">
      <c r="B205" s="3" t="str">
        <v>Península y Baleares @ 2009-07</v>
      </c>
      <c r="C205" s="16" t="str">
        <v>Península y Baleares</v>
      </c>
      <c r="D205" s="9" t="n">
        <v>39995</v>
      </c>
      <c r="E205" s="34" t="n">
        <v>1630.9</v>
      </c>
      <c r="F205" s="34" t="n">
        <v>1454.4</v>
      </c>
      <c r="G205" s="34" t="n">
        <v>1727.7</v>
      </c>
      <c r="H205" s="34" t="n">
        <v>951</v>
      </c>
      <c r="I205" s="34" t="n">
        <v>1309.4</v>
      </c>
      <c r="J205" s="34" t="n">
        <v>643.3</v>
      </c>
      <c r="K205" s="34" t="n">
        <v>3364</v>
      </c>
    </row>
    <row r="206" ht="21" customHeight="1">
      <c r="B206" s="3" t="str">
        <v>Península y Baleares @ 2009-08</v>
      </c>
      <c r="C206" s="16" t="str">
        <v>Península y Baleares</v>
      </c>
      <c r="D206" s="9" t="n">
        <v>40026</v>
      </c>
      <c r="E206" s="34" t="n">
        <v>1647.2</v>
      </c>
      <c r="F206" s="34" t="n">
        <v>1452.3</v>
      </c>
      <c r="G206" s="34" t="n">
        <v>1724.2</v>
      </c>
      <c r="H206" s="34" t="n">
        <v>951.6</v>
      </c>
      <c r="I206" s="34" t="n">
        <v>1519.4</v>
      </c>
      <c r="J206" s="34" t="n">
        <v>684.4</v>
      </c>
      <c r="K206" s="34" t="n">
        <v>3633.7</v>
      </c>
    </row>
    <row r="207" ht="21" customHeight="1">
      <c r="B207" s="3" t="str">
        <v>Península y Baleares @ 2009-09</v>
      </c>
      <c r="C207" s="16" t="str">
        <v>Península y Baleares</v>
      </c>
      <c r="D207" s="9" t="n">
        <v>40057</v>
      </c>
      <c r="E207" s="34" t="n">
        <v>1635.9</v>
      </c>
      <c r="F207" s="34" t="n">
        <v>1457</v>
      </c>
      <c r="G207" s="34" t="n">
        <v>1723</v>
      </c>
      <c r="H207" s="34" t="n">
        <v>946.4</v>
      </c>
      <c r="I207" s="34" t="n">
        <v>1498.7</v>
      </c>
      <c r="J207" s="34" t="n">
        <v>679.8</v>
      </c>
      <c r="K207" s="34" t="n">
        <v>3478.4</v>
      </c>
    </row>
    <row r="208" ht="21" customHeight="1">
      <c r="B208" s="3" t="str">
        <v>Península y Baleares @ 2009-10</v>
      </c>
      <c r="C208" s="16" t="str">
        <v>Península y Baleares</v>
      </c>
      <c r="D208" s="9" t="n">
        <v>40087</v>
      </c>
      <c r="E208" s="34" t="n">
        <v>1629.8</v>
      </c>
      <c r="F208" s="34" t="n">
        <v>1441.8</v>
      </c>
      <c r="G208" s="34" t="n">
        <v>1723.9</v>
      </c>
      <c r="H208" s="34" t="n">
        <v>954.8</v>
      </c>
      <c r="I208" s="34" t="n">
        <v>1487</v>
      </c>
      <c r="J208" s="34" t="n">
        <v>689.7</v>
      </c>
      <c r="K208" s="34" t="n">
        <v>3502.3</v>
      </c>
    </row>
    <row r="209" ht="21" customHeight="1">
      <c r="B209" s="3" t="str">
        <v>Península y Baleares @ 2009-11</v>
      </c>
      <c r="C209" s="16" t="str">
        <v>Península y Baleares</v>
      </c>
      <c r="D209" s="9" t="n">
        <v>40118</v>
      </c>
      <c r="E209" s="34" t="n">
        <v>1618.7</v>
      </c>
      <c r="F209" s="34" t="n">
        <v>1433.6</v>
      </c>
      <c r="G209" s="34" t="n">
        <v>1723.8</v>
      </c>
      <c r="H209" s="34" t="n">
        <v>926.4</v>
      </c>
      <c r="I209" s="34" t="n">
        <v>1578.4</v>
      </c>
      <c r="J209" s="34" t="n">
        <v>700.8</v>
      </c>
      <c r="K209" s="34" t="n">
        <v>3729.4</v>
      </c>
    </row>
    <row r="210" ht="21" customHeight="1">
      <c r="B210" s="3" t="str">
        <v>Península y Baleares @ 2009-12</v>
      </c>
      <c r="C210" s="16" t="str">
        <v>Península y Baleares</v>
      </c>
      <c r="D210" s="9" t="n">
        <v>40148</v>
      </c>
      <c r="E210" s="34" t="n">
        <v>1632.1</v>
      </c>
      <c r="F210" s="34" t="n">
        <v>1431.4</v>
      </c>
      <c r="G210" s="34" t="n">
        <v>1724.4</v>
      </c>
      <c r="H210" s="34" t="n">
        <v>909.9</v>
      </c>
      <c r="I210" s="34" t="n">
        <v>1680.8</v>
      </c>
      <c r="J210" s="34" t="n">
        <v>739.2</v>
      </c>
      <c r="K210" s="34" t="n">
        <v>3684</v>
      </c>
    </row>
    <row r="211" ht="21" customHeight="1">
      <c r="B211" s="3" t="str">
        <v>Península y Baleares @ 2010-01</v>
      </c>
      <c r="C211" s="16" t="str">
        <v>Península y Baleares</v>
      </c>
      <c r="D211" s="9" t="n">
        <v>40179</v>
      </c>
      <c r="E211" s="34" t="n">
        <v>1612.6</v>
      </c>
      <c r="F211" s="34" t="n">
        <v>1432.7</v>
      </c>
      <c r="G211" s="34" t="n">
        <v>1725</v>
      </c>
      <c r="H211" s="34" t="n">
        <v>942.1</v>
      </c>
      <c r="I211" s="34" t="n">
        <v>1818.3</v>
      </c>
      <c r="J211" s="34" t="n">
        <v>765.5</v>
      </c>
      <c r="K211" s="34" t="n">
        <v>3896.2</v>
      </c>
    </row>
    <row r="212" ht="21" customHeight="1">
      <c r="B212" s="3" t="str">
        <v>Península y Baleares @ 2010-02</v>
      </c>
      <c r="C212" s="16" t="str">
        <v>Península y Baleares</v>
      </c>
      <c r="D212" s="9" t="n">
        <v>40210</v>
      </c>
      <c r="E212" s="34" t="n">
        <v>1620.4</v>
      </c>
      <c r="F212" s="34" t="n">
        <v>1441.8</v>
      </c>
      <c r="G212" s="34" t="n">
        <v>1726</v>
      </c>
      <c r="H212" s="34" t="n">
        <v>941.8</v>
      </c>
      <c r="I212" s="34" t="n">
        <v>1756.2</v>
      </c>
      <c r="J212" s="34" t="n">
        <v>757.4</v>
      </c>
      <c r="K212" s="34" t="n">
        <v>4239</v>
      </c>
    </row>
    <row r="213" ht="21" customHeight="1">
      <c r="B213" s="3" t="str">
        <v>Península y Baleares @ 2010-03</v>
      </c>
      <c r="C213" s="16" t="str">
        <v>Península y Baleares</v>
      </c>
      <c r="D213" s="9" t="n">
        <v>40238</v>
      </c>
      <c r="E213" s="34" t="n">
        <v>1609</v>
      </c>
      <c r="F213" s="34" t="n">
        <v>1434.1</v>
      </c>
      <c r="G213" s="34" t="n">
        <v>1726.1</v>
      </c>
      <c r="H213" s="34" t="n">
        <v>968.8</v>
      </c>
      <c r="I213" s="34" t="n">
        <v>1925.7</v>
      </c>
      <c r="J213" s="34" t="n">
        <v>777.3</v>
      </c>
      <c r="K213" s="34" t="n">
        <v>4171</v>
      </c>
    </row>
    <row r="214" ht="21" customHeight="1">
      <c r="B214" s="3" t="str">
        <v>Península y Baleares @ 2010-04</v>
      </c>
      <c r="C214" s="16" t="str">
        <v>Península y Baleares</v>
      </c>
      <c r="D214" s="9" t="n">
        <v>40269</v>
      </c>
      <c r="E214" s="34" t="n">
        <v>1593.4</v>
      </c>
      <c r="F214" s="34" t="n">
        <v>1432.7</v>
      </c>
      <c r="G214" s="34" t="n">
        <v>1724.3</v>
      </c>
      <c r="H214" s="34" t="n">
        <v>1048.6</v>
      </c>
      <c r="I214" s="34" t="n">
        <v>2036.6</v>
      </c>
      <c r="J214" s="34" t="n">
        <v>820.5</v>
      </c>
      <c r="K214" s="34" t="n">
        <v>4463.8</v>
      </c>
    </row>
    <row r="215" ht="21" customHeight="1">
      <c r="B215" s="3" t="str">
        <v>Península y Baleares @ 2010-05</v>
      </c>
      <c r="C215" s="16" t="str">
        <v>Península y Baleares</v>
      </c>
      <c r="D215" s="9" t="n">
        <v>40299</v>
      </c>
      <c r="E215" s="34" t="n">
        <v>1590.3</v>
      </c>
      <c r="F215" s="34" t="n">
        <v>1430.8</v>
      </c>
      <c r="G215" s="34" t="n">
        <v>1725.4</v>
      </c>
      <c r="H215" s="34" t="n">
        <v>1089.3</v>
      </c>
      <c r="I215" s="34" t="n">
        <v>1912.1</v>
      </c>
      <c r="J215" s="34" t="n">
        <v>787.9</v>
      </c>
      <c r="K215" s="34" t="n">
        <v>4466.7</v>
      </c>
    </row>
    <row r="216" ht="21" customHeight="1">
      <c r="B216" s="3" t="str">
        <v>Península y Baleares @ 2010-06</v>
      </c>
      <c r="C216" s="16" t="str">
        <v>Península y Baleares</v>
      </c>
      <c r="D216" s="9" t="n">
        <v>40330</v>
      </c>
      <c r="E216" s="34" t="n">
        <v>1572.3</v>
      </c>
      <c r="F216" s="34" t="n">
        <v>1431.2</v>
      </c>
      <c r="G216" s="34" t="n">
        <v>1724.7</v>
      </c>
      <c r="H216" s="34" t="n">
        <v>1075.6</v>
      </c>
      <c r="I216" s="34" t="n">
        <v>1877.4</v>
      </c>
      <c r="J216" s="34" t="n">
        <v>778.9</v>
      </c>
      <c r="K216" s="34" t="n">
        <v>4477.1</v>
      </c>
    </row>
    <row r="217" ht="21" customHeight="1">
      <c r="B217" s="3" t="str">
        <v>Península y Baleares @ 2010-07</v>
      </c>
      <c r="C217" s="16" t="str">
        <v>Península y Baleares</v>
      </c>
      <c r="D217" s="9" t="n">
        <v>40360</v>
      </c>
      <c r="E217" s="34" t="n">
        <v>1571.6</v>
      </c>
      <c r="F217" s="34" t="n">
        <v>1433.1</v>
      </c>
      <c r="G217" s="34" t="n">
        <v>1724.9</v>
      </c>
      <c r="H217" s="34" t="n">
        <v>1051.6</v>
      </c>
      <c r="I217" s="34" t="n">
        <v>1850.2</v>
      </c>
      <c r="J217" s="34" t="n">
        <v>770.4</v>
      </c>
      <c r="K217" s="34" t="n">
        <v>4365.4</v>
      </c>
    </row>
    <row r="218" ht="21" customHeight="1">
      <c r="B218" s="3" t="str">
        <v>Península y Baleares @ 2010-08</v>
      </c>
      <c r="C218" s="16" t="str">
        <v>Península y Baleares</v>
      </c>
      <c r="D218" s="9" t="n">
        <v>40391</v>
      </c>
      <c r="E218" s="34" t="n">
        <v>1570</v>
      </c>
      <c r="F218" s="34" t="n">
        <v>1430</v>
      </c>
      <c r="G218" s="34" t="n">
        <v>1729.9</v>
      </c>
      <c r="H218" s="34" t="n">
        <v>1081.4</v>
      </c>
      <c r="I218" s="34" t="n">
        <v>1985</v>
      </c>
      <c r="J218" s="34" t="n">
        <v>788.7</v>
      </c>
      <c r="K218" s="34" t="n">
        <v>4397.1</v>
      </c>
    </row>
    <row r="219" ht="21" customHeight="1">
      <c r="B219" s="3" t="str">
        <v>Península y Baleares @ 2010-09</v>
      </c>
      <c r="C219" s="16" t="str">
        <v>Península y Baleares</v>
      </c>
      <c r="D219" s="9" t="n">
        <v>40422</v>
      </c>
      <c r="E219" s="34" t="n">
        <v>1560</v>
      </c>
      <c r="F219" s="34" t="n">
        <v>1427.3</v>
      </c>
      <c r="G219" s="34" t="n">
        <v>1730.2</v>
      </c>
      <c r="H219" s="34" t="n">
        <v>1094.3</v>
      </c>
      <c r="I219" s="34" t="n">
        <v>2074.8</v>
      </c>
      <c r="J219" s="34" t="n">
        <v>781.2</v>
      </c>
      <c r="K219" s="34" t="n">
        <v>4285.3</v>
      </c>
    </row>
    <row r="220" ht="21" customHeight="1">
      <c r="B220" s="3" t="str">
        <v>Península y Baleares @ 2010-10</v>
      </c>
      <c r="C220" s="16" t="str">
        <v>Península y Baleares</v>
      </c>
      <c r="D220" s="9" t="n">
        <v>40452</v>
      </c>
      <c r="E220" s="34" t="n">
        <v>1550.3</v>
      </c>
      <c r="F220" s="34" t="n">
        <v>1426.8</v>
      </c>
      <c r="G220" s="34" t="n">
        <v>1727.6</v>
      </c>
      <c r="H220" s="34" t="n">
        <v>1068.4</v>
      </c>
      <c r="I220" s="34" t="n">
        <v>2096</v>
      </c>
      <c r="J220" s="34" t="n">
        <v>791.7</v>
      </c>
      <c r="K220" s="34" t="n">
        <v>4236.3</v>
      </c>
    </row>
    <row r="221" ht="21" customHeight="1">
      <c r="B221" s="3" t="str">
        <v>Península y Baleares @ 2010-11</v>
      </c>
      <c r="C221" s="16" t="str">
        <v>Península y Baleares</v>
      </c>
      <c r="D221" s="9" t="n">
        <v>40483</v>
      </c>
      <c r="E221" s="34" t="n">
        <v>1572.1</v>
      </c>
      <c r="F221" s="34" t="n">
        <v>1425.7</v>
      </c>
      <c r="G221" s="34" t="n">
        <v>1727.1</v>
      </c>
      <c r="H221" s="34" t="n">
        <v>1036.9</v>
      </c>
      <c r="I221" s="34" t="n">
        <v>2178.6</v>
      </c>
      <c r="J221" s="34" t="n">
        <v>807.2</v>
      </c>
      <c r="K221" s="34" t="n">
        <v>4366.4</v>
      </c>
    </row>
    <row r="222" ht="21" customHeight="1">
      <c r="B222" s="3" t="str">
        <v>Península y Baleares @ 2010-12</v>
      </c>
      <c r="C222" s="16" t="str">
        <v>Península y Baleares</v>
      </c>
      <c r="D222" s="9" t="n">
        <v>40513</v>
      </c>
      <c r="E222" s="34" t="n">
        <v>1567.6</v>
      </c>
      <c r="F222" s="34" t="n">
        <v>1425.3</v>
      </c>
      <c r="G222" s="34" t="n">
        <v>1727.3</v>
      </c>
      <c r="H222" s="34" t="n">
        <v>1052.3</v>
      </c>
      <c r="I222" s="34" t="n">
        <v>2427.6</v>
      </c>
      <c r="J222" s="34" t="n">
        <v>809.9</v>
      </c>
      <c r="K222" s="34" t="n">
        <v>4494.9</v>
      </c>
    </row>
    <row r="223" ht="21" customHeight="1">
      <c r="B223" s="3" t="str">
        <v>Península y Baleares @ 2011-01</v>
      </c>
      <c r="C223" s="16" t="str">
        <v>Península y Baleares</v>
      </c>
      <c r="D223" s="9" t="n">
        <v>40544</v>
      </c>
      <c r="E223" s="34" t="n">
        <v>1544.7</v>
      </c>
      <c r="F223" s="34" t="n">
        <v>1428</v>
      </c>
      <c r="G223" s="34" t="n">
        <v>1734.8</v>
      </c>
      <c r="H223" s="34" t="n">
        <v>1112.1</v>
      </c>
      <c r="I223" s="34" t="n">
        <v>2473.7</v>
      </c>
      <c r="J223" s="34" t="n">
        <v>841.4</v>
      </c>
      <c r="K223" s="34" t="n">
        <v>4617.3</v>
      </c>
    </row>
    <row r="224" ht="21" customHeight="1">
      <c r="B224" s="3" t="str">
        <v>Península y Baleares @ 2011-02</v>
      </c>
      <c r="C224" s="16" t="str">
        <v>Península y Baleares</v>
      </c>
      <c r="D224" s="9" t="n">
        <v>40575</v>
      </c>
      <c r="E224" s="34" t="n">
        <v>1558.1</v>
      </c>
      <c r="F224" s="34" t="n">
        <v>1430.6</v>
      </c>
      <c r="G224" s="34" t="n">
        <v>1741.8</v>
      </c>
      <c r="H224" s="34" t="n">
        <v>1126.5</v>
      </c>
      <c r="I224" s="34" t="n">
        <v>2513.3</v>
      </c>
      <c r="J224" s="34" t="n">
        <v>832.8</v>
      </c>
      <c r="K224" s="34" t="n">
        <v>5110.1</v>
      </c>
    </row>
    <row r="225" ht="21" customHeight="1">
      <c r="B225" s="3" t="str">
        <v>Península y Baleares @ 2011-03</v>
      </c>
      <c r="C225" s="16" t="str">
        <v>Península y Baleares</v>
      </c>
      <c r="D225" s="9" t="n">
        <v>40603</v>
      </c>
      <c r="E225" s="34" t="n">
        <v>1551.8</v>
      </c>
      <c r="F225" s="34" t="n">
        <v>1430.6</v>
      </c>
      <c r="G225" s="34" t="n">
        <v>1742.9</v>
      </c>
      <c r="H225" s="34" t="n">
        <v>1132.8</v>
      </c>
      <c r="I225" s="34" t="n">
        <v>2437.9</v>
      </c>
      <c r="J225" s="34" t="n">
        <v>814.1</v>
      </c>
      <c r="K225" s="34" t="n">
        <v>5296.1</v>
      </c>
    </row>
    <row r="226" ht="21" customHeight="1">
      <c r="B226" s="3" t="str">
        <v>Península y Baleares @ 2011-04</v>
      </c>
      <c r="C226" s="16" t="str">
        <v>Península y Baleares</v>
      </c>
      <c r="D226" s="9" t="n">
        <v>40634</v>
      </c>
      <c r="E226" s="34" t="n">
        <v>1555.6</v>
      </c>
      <c r="F226" s="34" t="n">
        <v>1432.1</v>
      </c>
      <c r="G226" s="34" t="n">
        <v>1743.4</v>
      </c>
      <c r="H226" s="34" t="n">
        <v>1189.2</v>
      </c>
      <c r="I226" s="34" t="n">
        <v>2405.3</v>
      </c>
      <c r="J226" s="34" t="n">
        <v>813</v>
      </c>
      <c r="K226" s="34" t="n">
        <v>5426.6</v>
      </c>
    </row>
    <row r="227" ht="21" customHeight="1">
      <c r="B227" s="3" t="str">
        <v>Península y Baleares @ 2011-05</v>
      </c>
      <c r="C227" s="16" t="str">
        <v>Península y Baleares</v>
      </c>
      <c r="D227" s="9" t="n">
        <v>40664</v>
      </c>
      <c r="E227" s="34" t="n">
        <v>1543.2</v>
      </c>
      <c r="F227" s="34" t="n">
        <v>1425.3</v>
      </c>
      <c r="G227" s="34" t="n">
        <v>1743.7</v>
      </c>
      <c r="H227" s="34" t="n">
        <v>1196</v>
      </c>
      <c r="I227" s="34" t="n">
        <v>2345.8</v>
      </c>
      <c r="J227" s="34" t="n">
        <v>810.9</v>
      </c>
      <c r="K227" s="34" t="n">
        <v>5403.9</v>
      </c>
    </row>
    <row r="228" ht="21" customHeight="1">
      <c r="B228" s="3" t="str">
        <v>Península y Baleares @ 2011-06</v>
      </c>
      <c r="C228" s="16" t="str">
        <v>Península y Baleares</v>
      </c>
      <c r="D228" s="9" t="n">
        <v>40695</v>
      </c>
      <c r="E228" s="34" t="n">
        <v>1543.6</v>
      </c>
      <c r="F228" s="34" t="n">
        <v>1426.7</v>
      </c>
      <c r="G228" s="34" t="n">
        <v>1741.2</v>
      </c>
      <c r="H228" s="34" t="n">
        <v>1206.7</v>
      </c>
      <c r="I228" s="34" t="n">
        <v>2323.4</v>
      </c>
      <c r="J228" s="34" t="n">
        <v>806.5</v>
      </c>
      <c r="K228" s="34" t="n">
        <v>5421.2</v>
      </c>
    </row>
    <row r="229" ht="21" customHeight="1">
      <c r="B229" s="3" t="str">
        <v>Península y Baleares @ 2011-07</v>
      </c>
      <c r="C229" s="16" t="str">
        <v>Península y Baleares</v>
      </c>
      <c r="D229" s="9" t="n">
        <v>40725</v>
      </c>
      <c r="E229" s="34" t="n">
        <v>1565.8</v>
      </c>
      <c r="F229" s="34" t="n">
        <v>1425.5</v>
      </c>
      <c r="G229" s="34" t="n">
        <v>1741.7</v>
      </c>
      <c r="H229" s="34" t="n">
        <v>1216.8</v>
      </c>
      <c r="I229" s="34" t="n">
        <v>2449.5</v>
      </c>
      <c r="J229" s="34" t="n">
        <v>792.3</v>
      </c>
      <c r="K229" s="34" t="n">
        <v>5423.5</v>
      </c>
    </row>
    <row r="230" ht="21" customHeight="1">
      <c r="B230" s="3" t="str">
        <v>Península y Baleares @ 2011-08</v>
      </c>
      <c r="C230" s="16" t="str">
        <v>Península y Baleares</v>
      </c>
      <c r="D230" s="9" t="n">
        <v>40756</v>
      </c>
      <c r="E230" s="34" t="n">
        <v>1578.7</v>
      </c>
      <c r="F230" s="34" t="n">
        <v>1423.9</v>
      </c>
      <c r="G230" s="34" t="n">
        <v>1743</v>
      </c>
      <c r="H230" s="34" t="n">
        <v>1218.4</v>
      </c>
      <c r="I230" s="34" t="n">
        <v>2327.5</v>
      </c>
      <c r="J230" s="34" t="n">
        <v>786.3</v>
      </c>
      <c r="K230" s="34" t="n">
        <v>5251.1</v>
      </c>
    </row>
    <row r="231" ht="21" customHeight="1">
      <c r="B231" s="3" t="str">
        <v>Península y Baleares @ 2011-09</v>
      </c>
      <c r="C231" s="16" t="str">
        <v>Península y Baleares</v>
      </c>
      <c r="D231" s="9" t="n">
        <v>40787</v>
      </c>
      <c r="E231" s="34" t="n">
        <v>1585.2</v>
      </c>
      <c r="F231" s="34" t="n">
        <v>1422.6</v>
      </c>
      <c r="G231" s="34" t="n">
        <v>1745.6</v>
      </c>
      <c r="H231" s="34" t="n">
        <v>1210</v>
      </c>
      <c r="I231" s="34" t="n">
        <v>2457.2</v>
      </c>
      <c r="J231" s="34" t="n">
        <v>790.4</v>
      </c>
      <c r="K231" s="34" t="n">
        <v>5477.4</v>
      </c>
    </row>
    <row r="232" ht="21" customHeight="1">
      <c r="B232" s="3" t="str">
        <v>Península y Baleares @ 2011-10</v>
      </c>
      <c r="C232" s="16" t="str">
        <v>Península y Baleares</v>
      </c>
      <c r="D232" s="9" t="n">
        <v>40817</v>
      </c>
      <c r="E232" s="34" t="n">
        <v>1585.2</v>
      </c>
      <c r="F232" s="34" t="n">
        <v>1423.9</v>
      </c>
      <c r="G232" s="34" t="n">
        <v>1745.5</v>
      </c>
      <c r="H232" s="34" t="n">
        <v>1205.3</v>
      </c>
      <c r="I232" s="34" t="n">
        <v>2145.3</v>
      </c>
      <c r="J232" s="34" t="n">
        <v>803.6</v>
      </c>
      <c r="K232" s="34" t="n">
        <v>5599.1</v>
      </c>
    </row>
    <row r="233" ht="21" customHeight="1">
      <c r="B233" s="3" t="str">
        <v>Península y Baleares @ 2011-11</v>
      </c>
      <c r="C233" s="16" t="str">
        <v>Península y Baleares</v>
      </c>
      <c r="D233" s="9" t="n">
        <v>40848</v>
      </c>
      <c r="E233" s="34" t="n">
        <v>1584.8</v>
      </c>
      <c r="F233" s="34" t="n">
        <v>1422.5</v>
      </c>
      <c r="G233" s="34" t="n">
        <v>1743.9</v>
      </c>
      <c r="H233" s="34" t="n">
        <v>1187.1</v>
      </c>
      <c r="I233" s="34" t="n">
        <v>2186.8</v>
      </c>
      <c r="J233" s="34" t="n">
        <v>795.7</v>
      </c>
      <c r="K233" s="34" t="n">
        <v>5685.6</v>
      </c>
    </row>
    <row r="234" ht="21" customHeight="1">
      <c r="B234" s="3" t="str">
        <v>Península y Baleares @ 2011-12</v>
      </c>
      <c r="C234" s="16" t="str">
        <v>Península y Baleares</v>
      </c>
      <c r="D234" s="9" t="n">
        <v>40878</v>
      </c>
      <c r="E234" s="34" t="n">
        <v>1605.9</v>
      </c>
      <c r="F234" s="34" t="n">
        <v>1422.5</v>
      </c>
      <c r="G234" s="34" t="n">
        <v>1744.2</v>
      </c>
      <c r="H234" s="34" t="n">
        <v>1176.5</v>
      </c>
      <c r="I234" s="34" t="n">
        <v>2198.8</v>
      </c>
      <c r="J234" s="34" t="n">
        <v>783.7</v>
      </c>
      <c r="K234" s="34" t="n">
        <v>5581.2</v>
      </c>
    </row>
    <row r="235" ht="21" customHeight="1">
      <c r="B235" s="3" t="str">
        <v>Península y Baleares @ 2012-01</v>
      </c>
      <c r="C235" s="16" t="str">
        <v>Península y Baleares</v>
      </c>
      <c r="D235" s="9" t="n">
        <v>40909</v>
      </c>
      <c r="E235" s="34" t="n">
        <v>1607.4</v>
      </c>
      <c r="F235" s="34" t="n">
        <v>1423.8</v>
      </c>
      <c r="G235" s="34" t="n">
        <v>1745.9</v>
      </c>
      <c r="H235" s="34" t="n">
        <v>1167</v>
      </c>
      <c r="I235" s="34" t="n">
        <v>2328.7</v>
      </c>
      <c r="J235" s="34" t="n">
        <v>801.6</v>
      </c>
      <c r="K235" s="34" t="n">
        <v>6000.2</v>
      </c>
    </row>
    <row r="236" ht="21" customHeight="1">
      <c r="B236" s="3" t="str">
        <v>Península y Baleares @ 2012-02</v>
      </c>
      <c r="C236" s="16" t="str">
        <v>Península y Baleares</v>
      </c>
      <c r="D236" s="9" t="n">
        <v>40940</v>
      </c>
      <c r="E236" s="34" t="n">
        <v>1611.9</v>
      </c>
      <c r="F236" s="34" t="n">
        <v>1426</v>
      </c>
      <c r="G236" s="34" t="n">
        <v>1746.3</v>
      </c>
      <c r="H236" s="34" t="n">
        <v>1166.1</v>
      </c>
      <c r="I236" s="34" t="n">
        <v>2345.3</v>
      </c>
      <c r="J236" s="34" t="n">
        <v>806.8</v>
      </c>
      <c r="K236" s="34" t="n">
        <v>6190.8</v>
      </c>
    </row>
    <row r="237" ht="21" customHeight="1">
      <c r="B237" s="3" t="str">
        <v>Península y Baleares @ 2012-03</v>
      </c>
      <c r="C237" s="16" t="str">
        <v>Península y Baleares</v>
      </c>
      <c r="D237" s="9" t="n">
        <v>40969</v>
      </c>
      <c r="E237" s="34" t="n">
        <v>1603.6</v>
      </c>
      <c r="F237" s="34" t="n">
        <v>1426.2</v>
      </c>
      <c r="G237" s="34" t="n">
        <v>1748</v>
      </c>
      <c r="H237" s="34" t="n">
        <v>1165.2</v>
      </c>
      <c r="I237" s="34" t="n">
        <v>2390.6</v>
      </c>
      <c r="J237" s="34" t="n">
        <v>814.1</v>
      </c>
      <c r="K237" s="34" t="n">
        <v>6427.9</v>
      </c>
    </row>
    <row r="238" ht="21" customHeight="1">
      <c r="B238" s="3" t="str">
        <v>Península y Baleares @ 2012-04</v>
      </c>
      <c r="C238" s="16" t="str">
        <v>Península y Baleares</v>
      </c>
      <c r="D238" s="9" t="n">
        <v>41000</v>
      </c>
      <c r="E238" s="34" t="n">
        <v>1603.6</v>
      </c>
      <c r="F238" s="34" t="n">
        <v>1425.9</v>
      </c>
      <c r="G238" s="34" t="n">
        <v>1747.5</v>
      </c>
      <c r="H238" s="34" t="n">
        <v>1170.3</v>
      </c>
      <c r="I238" s="34" t="n">
        <v>2270.8</v>
      </c>
      <c r="J238" s="34" t="n">
        <v>792.2</v>
      </c>
      <c r="K238" s="34" t="n">
        <v>6307.4</v>
      </c>
    </row>
    <row r="239" ht="21" customHeight="1">
      <c r="B239" s="3" t="str">
        <v>Península y Baleares @ 2012-05</v>
      </c>
      <c r="C239" s="16" t="str">
        <v>Península y Baleares</v>
      </c>
      <c r="D239" s="9" t="n">
        <v>41030</v>
      </c>
      <c r="E239" s="34" t="n">
        <v>1607.6</v>
      </c>
      <c r="F239" s="34" t="n">
        <v>1422.1</v>
      </c>
      <c r="G239" s="34" t="n">
        <v>1744.2</v>
      </c>
      <c r="H239" s="34" t="n">
        <v>1164.9</v>
      </c>
      <c r="I239" s="34" t="n">
        <v>2307.9</v>
      </c>
      <c r="J239" s="34" t="n">
        <v>770.5</v>
      </c>
      <c r="K239" s="34" t="n">
        <v>6104.7</v>
      </c>
    </row>
    <row r="240" ht="21" customHeight="1">
      <c r="B240" s="3" t="str">
        <v>Península y Baleares @ 2012-06</v>
      </c>
      <c r="C240" s="16" t="str">
        <v>Península y Baleares</v>
      </c>
      <c r="D240" s="9" t="n">
        <v>41061</v>
      </c>
      <c r="E240" s="34" t="n">
        <v>1620.7</v>
      </c>
      <c r="F240" s="34" t="n">
        <v>1426</v>
      </c>
      <c r="G240" s="34" t="n">
        <v>1749.2</v>
      </c>
      <c r="H240" s="34" t="n">
        <v>1158.2</v>
      </c>
      <c r="I240" s="34" t="n">
        <v>2248.8</v>
      </c>
      <c r="J240" s="34" t="n">
        <v>755.8</v>
      </c>
      <c r="K240" s="34" t="n">
        <v>6080.3</v>
      </c>
    </row>
    <row r="241" ht="21" customHeight="1">
      <c r="B241" s="3" t="str">
        <v>Península y Baleares @ 2012-07</v>
      </c>
      <c r="C241" s="16" t="str">
        <v>Península y Baleares</v>
      </c>
      <c r="D241" s="9" t="n">
        <v>41091</v>
      </c>
      <c r="E241" s="34" t="n">
        <v>1634.8</v>
      </c>
      <c r="F241" s="34" t="n">
        <v>1427.2</v>
      </c>
      <c r="G241" s="34" t="n">
        <v>1749.2</v>
      </c>
      <c r="H241" s="34" t="n">
        <v>1154.9</v>
      </c>
      <c r="I241" s="34" t="n">
        <v>2312.1</v>
      </c>
      <c r="J241" s="34" t="n">
        <v>755.2</v>
      </c>
      <c r="K241" s="34" t="n">
        <v>5708.5</v>
      </c>
    </row>
    <row r="242" ht="21" customHeight="1">
      <c r="B242" s="3" t="str">
        <v>Península y Baleares @ 2012-08</v>
      </c>
      <c r="C242" s="16" t="str">
        <v>Península y Baleares</v>
      </c>
      <c r="D242" s="9" t="n">
        <v>41122</v>
      </c>
      <c r="E242" s="34" t="n">
        <v>1636.4</v>
      </c>
      <c r="F242" s="34" t="n">
        <v>1426.1</v>
      </c>
      <c r="G242" s="34" t="n">
        <v>1749.4</v>
      </c>
      <c r="H242" s="34" t="n">
        <v>1133.8</v>
      </c>
      <c r="I242" s="34" t="n">
        <v>2269.6</v>
      </c>
      <c r="J242" s="34" t="n">
        <v>742.1</v>
      </c>
      <c r="K242" s="34" t="n">
        <v>5991</v>
      </c>
    </row>
    <row r="243" ht="21" customHeight="1">
      <c r="B243" s="3" t="str">
        <v>Península y Baleares @ 2012-09</v>
      </c>
      <c r="C243" s="16" t="str">
        <v>Península y Baleares</v>
      </c>
      <c r="D243" s="9" t="n">
        <v>41153</v>
      </c>
      <c r="E243" s="34" t="n">
        <v>1638.9</v>
      </c>
      <c r="F243" s="34" t="n">
        <v>1425.5</v>
      </c>
      <c r="G243" s="34" t="n">
        <v>1749.4</v>
      </c>
      <c r="H243" s="34" t="n">
        <v>1126.3</v>
      </c>
      <c r="I243" s="34" t="n">
        <v>2300.7</v>
      </c>
      <c r="J243" s="34" t="n">
        <v>774.8</v>
      </c>
      <c r="K243" s="34" t="n">
        <v>6067.6</v>
      </c>
    </row>
    <row r="244" ht="21" customHeight="1">
      <c r="B244" s="3" t="str">
        <v>Península y Baleares @ 2012-10</v>
      </c>
      <c r="C244" s="16" t="str">
        <v>Península y Baleares</v>
      </c>
      <c r="D244" s="9" t="n">
        <v>41183</v>
      </c>
      <c r="E244" s="34" t="n">
        <v>1652.2</v>
      </c>
      <c r="F244" s="34" t="n">
        <v>1423.7</v>
      </c>
      <c r="G244" s="34" t="n">
        <v>1748.5</v>
      </c>
      <c r="H244" s="34" t="n">
        <v>1116.8</v>
      </c>
      <c r="I244" s="34" t="n">
        <v>2340.9</v>
      </c>
      <c r="J244" s="34" t="n">
        <v>749.1</v>
      </c>
      <c r="K244" s="34" t="n">
        <v>6000.5</v>
      </c>
    </row>
    <row r="245" ht="21" customHeight="1">
      <c r="B245" s="3" t="str">
        <v>Península y Baleares @ 2012-11</v>
      </c>
      <c r="C245" s="16" t="str">
        <v>Península y Baleares</v>
      </c>
      <c r="D245" s="9" t="n">
        <v>41214</v>
      </c>
      <c r="E245" s="34" t="n">
        <v>1642.4</v>
      </c>
      <c r="F245" s="34" t="n">
        <v>1424.3</v>
      </c>
      <c r="G245" s="34" t="n">
        <v>1749</v>
      </c>
      <c r="H245" s="34" t="n">
        <v>1105</v>
      </c>
      <c r="I245" s="34" t="n">
        <v>2339.6</v>
      </c>
      <c r="J245" s="34" t="n">
        <v>750.9</v>
      </c>
      <c r="K245" s="34" t="n">
        <v>5711.5</v>
      </c>
    </row>
    <row r="246" ht="21" customHeight="1">
      <c r="B246" s="3" t="str">
        <v>Península y Baleares @ 2012-12</v>
      </c>
      <c r="C246" s="16" t="str">
        <v>Península y Baleares</v>
      </c>
      <c r="D246" s="9" t="n">
        <v>41244</v>
      </c>
      <c r="E246" s="34" t="n">
        <v>1630.7</v>
      </c>
      <c r="F246" s="34" t="n">
        <v>1423</v>
      </c>
      <c r="G246" s="34" t="n">
        <v>1751.2</v>
      </c>
      <c r="H246" s="34" t="n">
        <v>1107</v>
      </c>
      <c r="I246" s="34" t="n">
        <v>2377.6</v>
      </c>
      <c r="J246" s="34" t="n">
        <v>726.9</v>
      </c>
      <c r="K246" s="34" t="n">
        <v>5465.8</v>
      </c>
    </row>
    <row r="247" ht="21" customHeight="1">
      <c r="B247" s="3" t="str">
        <v>Península y Baleares @ 2013-01</v>
      </c>
      <c r="C247" s="16" t="str">
        <v>Península y Baleares</v>
      </c>
      <c r="D247" s="9" t="n">
        <v>41275</v>
      </c>
      <c r="E247" s="34" t="n">
        <v>1613</v>
      </c>
      <c r="F247" s="34" t="n">
        <v>1421.5</v>
      </c>
      <c r="G247" s="34" t="n">
        <v>1754.5</v>
      </c>
      <c r="H247" s="34" t="n">
        <v>1118.5</v>
      </c>
      <c r="I247" s="34" t="n">
        <v>2407.2</v>
      </c>
      <c r="J247" s="34" t="n">
        <v>736.9</v>
      </c>
      <c r="K247" s="34" t="n">
        <v>5273.9</v>
      </c>
    </row>
    <row r="248" ht="21" customHeight="1">
      <c r="B248" s="3" t="str">
        <v>Península y Baleares @ 2013-02</v>
      </c>
      <c r="C248" s="16" t="str">
        <v>Península y Baleares</v>
      </c>
      <c r="D248" s="9" t="n">
        <v>41306</v>
      </c>
      <c r="E248" s="34" t="n">
        <v>1649.9</v>
      </c>
      <c r="F248" s="34" t="n">
        <v>1423.3</v>
      </c>
      <c r="G248" s="34" t="n">
        <v>1756.4</v>
      </c>
      <c r="H248" s="34" t="n">
        <v>1114.3</v>
      </c>
      <c r="I248" s="34" t="n">
        <v>2394.2</v>
      </c>
      <c r="J248" s="34" t="n">
        <v>730.7</v>
      </c>
      <c r="K248" s="34" t="n">
        <v>5456.5</v>
      </c>
    </row>
    <row r="249" ht="21" customHeight="1">
      <c r="B249" s="3" t="str">
        <v>Península y Baleares @ 2013-03</v>
      </c>
      <c r="C249" s="16" t="str">
        <v>Península y Baleares</v>
      </c>
      <c r="D249" s="9" t="n">
        <v>41334</v>
      </c>
      <c r="E249" s="34" t="n">
        <v>1671.2</v>
      </c>
      <c r="F249" s="34" t="n">
        <v>1419.1</v>
      </c>
      <c r="G249" s="34" t="n">
        <v>1756.9</v>
      </c>
      <c r="H249" s="34" t="n">
        <v>1098.8</v>
      </c>
      <c r="I249" s="34" t="n">
        <v>2369.1</v>
      </c>
      <c r="J249" s="34" t="n">
        <v>731.1</v>
      </c>
      <c r="K249" s="34" t="n">
        <v>5695.9</v>
      </c>
    </row>
    <row r="250" ht="21" customHeight="1">
      <c r="B250" s="3" t="str">
        <v>Península y Baleares @ 2013-04</v>
      </c>
      <c r="C250" s="16" t="str">
        <v>Península y Baleares</v>
      </c>
      <c r="D250" s="9" t="n">
        <v>41365</v>
      </c>
      <c r="E250" s="34" t="n">
        <v>1663.1</v>
      </c>
      <c r="F250" s="34" t="n">
        <v>1415.8</v>
      </c>
      <c r="G250" s="34" t="n">
        <v>1759.3</v>
      </c>
      <c r="H250" s="34" t="n">
        <v>1087.4</v>
      </c>
      <c r="I250" s="34" t="n">
        <v>2269.8</v>
      </c>
      <c r="J250" s="34" t="n">
        <v>721.1</v>
      </c>
      <c r="K250" s="34" t="n">
        <v>5577.1</v>
      </c>
    </row>
    <row r="251" ht="21" customHeight="1">
      <c r="B251" s="3" t="str">
        <v>Península y Baleares @ 2013-05</v>
      </c>
      <c r="C251" s="16" t="str">
        <v>Península y Baleares</v>
      </c>
      <c r="D251" s="9" t="n">
        <v>41395</v>
      </c>
      <c r="E251" s="34" t="n">
        <v>1673.1</v>
      </c>
      <c r="F251" s="34" t="n">
        <v>1418.2</v>
      </c>
      <c r="G251" s="34" t="n">
        <v>1759.6</v>
      </c>
      <c r="H251" s="34" t="n">
        <v>1098.7</v>
      </c>
      <c r="I251" s="34" t="n">
        <v>2230.1</v>
      </c>
      <c r="J251" s="34" t="n">
        <v>718.5</v>
      </c>
      <c r="K251" s="34" t="n">
        <v>5383.6</v>
      </c>
    </row>
    <row r="252" ht="21" customHeight="1">
      <c r="B252" s="3" t="str">
        <v>Península y Baleares @ 2013-06</v>
      </c>
      <c r="C252" s="16" t="str">
        <v>Península y Baleares</v>
      </c>
      <c r="D252" s="9" t="n">
        <v>41426</v>
      </c>
      <c r="E252" s="34" t="n">
        <v>1682.5</v>
      </c>
      <c r="F252" s="34" t="n">
        <v>1419.6</v>
      </c>
      <c r="G252" s="34" t="n">
        <v>1760.9</v>
      </c>
      <c r="H252" s="34" t="n">
        <v>1070.6</v>
      </c>
      <c r="I252" s="34" t="n">
        <v>2119.8</v>
      </c>
      <c r="J252" s="34" t="n">
        <v>705.8</v>
      </c>
      <c r="K252" s="34" t="n">
        <v>5361.8</v>
      </c>
    </row>
    <row r="253" ht="21" customHeight="1">
      <c r="B253" s="3" t="str">
        <v>Península y Baleares @ 2013-07</v>
      </c>
      <c r="C253" s="16" t="str">
        <v>Península y Baleares</v>
      </c>
      <c r="D253" s="9" t="n">
        <v>41456</v>
      </c>
      <c r="E253" s="34" t="n">
        <v>1678.4</v>
      </c>
      <c r="F253" s="34" t="n">
        <v>1420.8</v>
      </c>
      <c r="G253" s="34" t="n">
        <v>1760.1</v>
      </c>
      <c r="H253" s="34" t="n">
        <v>1059.4</v>
      </c>
      <c r="I253" s="34" t="n">
        <v>2112.1</v>
      </c>
      <c r="J253" s="34" t="n">
        <v>701.6</v>
      </c>
      <c r="K253" s="34" t="n">
        <v>5399.5</v>
      </c>
    </row>
    <row r="254" ht="21" customHeight="1">
      <c r="B254" s="3" t="str">
        <v>Península y Baleares @ 2013-08</v>
      </c>
      <c r="C254" s="16" t="str">
        <v>Península y Baleares</v>
      </c>
      <c r="D254" s="9" t="n">
        <v>41487</v>
      </c>
      <c r="E254" s="34" t="n">
        <v>1680.6</v>
      </c>
      <c r="F254" s="34" t="n">
        <v>1425</v>
      </c>
      <c r="G254" s="34" t="n">
        <v>1762.3</v>
      </c>
      <c r="H254" s="34" t="n">
        <v>1060.4</v>
      </c>
      <c r="I254" s="34" t="n">
        <v>2139.2</v>
      </c>
      <c r="J254" s="34" t="n">
        <v>698.1</v>
      </c>
      <c r="K254" s="34" t="n">
        <v>5533.4</v>
      </c>
    </row>
    <row r="255" ht="21" customHeight="1">
      <c r="B255" s="3" t="str">
        <v>Península y Baleares @ 2013-09</v>
      </c>
      <c r="C255" s="16" t="str">
        <v>Península y Baleares</v>
      </c>
      <c r="D255" s="9" t="n">
        <v>41518</v>
      </c>
      <c r="E255" s="34" t="n">
        <v>1674.4</v>
      </c>
      <c r="F255" s="34" t="n">
        <v>1427.4</v>
      </c>
      <c r="G255" s="34" t="n">
        <v>1761.8</v>
      </c>
      <c r="H255" s="34" t="n">
        <v>1059.5</v>
      </c>
      <c r="I255" s="34" t="n">
        <v>2125.8</v>
      </c>
      <c r="J255" s="34" t="n">
        <v>697.1</v>
      </c>
      <c r="K255" s="34" t="n">
        <v>5425.5</v>
      </c>
    </row>
    <row r="256" ht="21" customHeight="1">
      <c r="B256" s="3" t="str">
        <v>Península y Baleares @ 2013-10</v>
      </c>
      <c r="C256" s="16" t="str">
        <v>Península y Baleares</v>
      </c>
      <c r="D256" s="9" t="n">
        <v>41548</v>
      </c>
      <c r="E256" s="34" t="n">
        <v>1667.6</v>
      </c>
      <c r="F256" s="34" t="n">
        <v>1435.2</v>
      </c>
      <c r="G256" s="34" t="n">
        <v>1762.4</v>
      </c>
      <c r="H256" s="34" t="n">
        <v>1069.8</v>
      </c>
      <c r="I256" s="34" t="n">
        <v>2101.4</v>
      </c>
      <c r="J256" s="34" t="n">
        <v>691.8</v>
      </c>
      <c r="K256" s="34" t="n">
        <v>5412.1</v>
      </c>
    </row>
    <row r="257" ht="21" customHeight="1">
      <c r="B257" s="3" t="str">
        <v>Península y Baleares @ 2013-11</v>
      </c>
      <c r="C257" s="16" t="str">
        <v>Península y Baleares</v>
      </c>
      <c r="D257" s="9" t="n">
        <v>41579</v>
      </c>
      <c r="E257" s="34" t="n">
        <v>1666.7</v>
      </c>
      <c r="F257" s="34" t="n">
        <v>1431.2</v>
      </c>
      <c r="G257" s="34" t="n">
        <v>1764.3</v>
      </c>
      <c r="H257" s="34" t="n">
        <v>1064.9</v>
      </c>
      <c r="I257" s="34" t="n">
        <v>2073.8</v>
      </c>
      <c r="J257" s="34" t="n">
        <v>685.9</v>
      </c>
      <c r="K257" s="34" t="n">
        <v>5309.9</v>
      </c>
    </row>
    <row r="258" ht="21" customHeight="1">
      <c r="B258" s="3" t="str">
        <v>Península y Baleares @ 2013-12</v>
      </c>
      <c r="C258" s="16" t="str">
        <v>Península y Baleares</v>
      </c>
      <c r="D258" s="9" t="n">
        <v>41609</v>
      </c>
      <c r="E258" s="34" t="n">
        <v>1653</v>
      </c>
      <c r="F258" s="34" t="n">
        <v>1434.6</v>
      </c>
      <c r="G258" s="34" t="n">
        <v>1763.5</v>
      </c>
      <c r="H258" s="34" t="n">
        <v>1056.6</v>
      </c>
      <c r="I258" s="34" t="n">
        <v>2168.8</v>
      </c>
      <c r="J258" s="34" t="n">
        <v>678.9</v>
      </c>
      <c r="K258" s="34" t="n">
        <v>5274.6</v>
      </c>
    </row>
    <row r="259" ht="21" customHeight="1">
      <c r="B259" s="3" t="str">
        <v>Península y Baleares @ 2014-01</v>
      </c>
      <c r="C259" s="16" t="str">
        <v>Península y Baleares</v>
      </c>
      <c r="D259" s="9" t="n">
        <v>41640</v>
      </c>
      <c r="E259" s="34" t="n">
        <v>1627.9</v>
      </c>
      <c r="F259" s="34" t="n">
        <v>1421.3</v>
      </c>
      <c r="G259" s="34" t="n">
        <v>1770</v>
      </c>
      <c r="H259" s="34" t="n">
        <v>1058.4</v>
      </c>
      <c r="I259" s="34" t="n">
        <v>2127.9</v>
      </c>
      <c r="J259" s="34" t="n">
        <v>679.4</v>
      </c>
      <c r="K259" s="34" t="n">
        <v>5211.2</v>
      </c>
    </row>
    <row r="260" ht="21" customHeight="1">
      <c r="B260" s="3" t="str">
        <v>Península y Baleares @ 2014-02</v>
      </c>
      <c r="C260" s="16" t="str">
        <v>Península y Baleares</v>
      </c>
      <c r="D260" s="9" t="n">
        <v>41671</v>
      </c>
      <c r="E260" s="34" t="n">
        <v>1622.2</v>
      </c>
      <c r="F260" s="34" t="n">
        <v>1422.6</v>
      </c>
      <c r="G260" s="34" t="n">
        <v>1776.2</v>
      </c>
      <c r="H260" s="34" t="n">
        <v>1056.7</v>
      </c>
      <c r="I260" s="34" t="n">
        <v>2092.4</v>
      </c>
      <c r="J260" s="34" t="n">
        <v>683.2</v>
      </c>
      <c r="K260" s="34" t="n">
        <v>5222.4</v>
      </c>
    </row>
    <row r="261" ht="21" customHeight="1">
      <c r="B261" s="3" t="str">
        <v>Península y Baleares @ 2014-03</v>
      </c>
      <c r="C261" s="16" t="str">
        <v>Península y Baleares</v>
      </c>
      <c r="D261" s="9" t="n">
        <v>41699</v>
      </c>
      <c r="E261" s="34" t="n">
        <v>1609.4</v>
      </c>
      <c r="F261" s="34" t="n">
        <v>1426.2</v>
      </c>
      <c r="G261" s="34" t="n">
        <v>1774.9</v>
      </c>
      <c r="H261" s="34" t="n">
        <v>1054.6</v>
      </c>
      <c r="I261" s="34" t="n">
        <v>1949.3</v>
      </c>
      <c r="J261" s="34" t="n">
        <v>682.1</v>
      </c>
      <c r="K261" s="34" t="n">
        <v>5216.7</v>
      </c>
    </row>
    <row r="262" ht="21" customHeight="1">
      <c r="B262" s="3" t="str">
        <v>Península y Baleares @ 2014-04</v>
      </c>
      <c r="C262" s="16" t="str">
        <v>Península y Baleares</v>
      </c>
      <c r="D262" s="9" t="n">
        <v>41730</v>
      </c>
      <c r="E262" s="34" t="n">
        <v>1611.2</v>
      </c>
      <c r="F262" s="34" t="n">
        <v>1433.7</v>
      </c>
      <c r="G262" s="34" t="n">
        <v>1778.2</v>
      </c>
      <c r="H262" s="34" t="n">
        <v>1052.5</v>
      </c>
      <c r="I262" s="34" t="n">
        <v>1947.2</v>
      </c>
      <c r="J262" s="34" t="n">
        <v>683.7</v>
      </c>
      <c r="K262" s="34" t="n">
        <v>5214.9</v>
      </c>
    </row>
    <row r="263" ht="21" customHeight="1">
      <c r="B263" s="3" t="str">
        <v>Península y Baleares @ 2014-05</v>
      </c>
      <c r="C263" s="16" t="str">
        <v>Península y Baleares</v>
      </c>
      <c r="D263" s="9" t="n">
        <v>41760</v>
      </c>
      <c r="E263" s="34" t="n">
        <v>1607.9</v>
      </c>
      <c r="F263" s="34" t="n">
        <v>1441</v>
      </c>
      <c r="G263" s="34" t="n">
        <v>1785</v>
      </c>
      <c r="H263" s="34" t="n">
        <v>1048.6</v>
      </c>
      <c r="I263" s="34" t="n">
        <v>2021.3</v>
      </c>
      <c r="J263" s="34" t="n">
        <v>695.3</v>
      </c>
      <c r="K263" s="34" t="n">
        <v>5216.1</v>
      </c>
    </row>
    <row r="264" ht="21" customHeight="1">
      <c r="B264" s="3" t="str">
        <v>Península y Baleares @ 2014-06</v>
      </c>
      <c r="C264" s="16" t="str">
        <v>Península y Baleares</v>
      </c>
      <c r="D264" s="9" t="n">
        <v>41791</v>
      </c>
      <c r="E264" s="34" t="n">
        <v>1606.9</v>
      </c>
      <c r="F264" s="34" t="n">
        <v>1449.2</v>
      </c>
      <c r="G264" s="34" t="n">
        <v>1783.6</v>
      </c>
      <c r="H264" s="34" t="n">
        <v>1043.1</v>
      </c>
      <c r="I264" s="34" t="n">
        <v>2014.7</v>
      </c>
      <c r="J264" s="34" t="n">
        <v>699.1</v>
      </c>
      <c r="K264" s="34" t="n">
        <v>5270.4</v>
      </c>
    </row>
    <row r="265" ht="21" customHeight="1">
      <c r="B265" s="3" t="str">
        <v>Península y Baleares @ 2014-07</v>
      </c>
      <c r="C265" s="16" t="str">
        <v>Península y Baleares</v>
      </c>
      <c r="D265" s="9" t="n">
        <v>41821</v>
      </c>
      <c r="E265" s="34" t="n">
        <v>1605.6</v>
      </c>
      <c r="F265" s="34" t="n">
        <v>1448.7</v>
      </c>
      <c r="G265" s="34" t="n">
        <v>1784.8</v>
      </c>
      <c r="H265" s="34" t="n">
        <v>1044.5</v>
      </c>
      <c r="I265" s="34" t="n">
        <v>2086.5</v>
      </c>
      <c r="J265" s="34" t="n">
        <v>720.5</v>
      </c>
      <c r="K265" s="34" t="n">
        <v>5270.3</v>
      </c>
    </row>
    <row r="266" ht="21" customHeight="1">
      <c r="B266" s="3" t="str">
        <v>Península y Baleares @ 2014-08</v>
      </c>
      <c r="C266" s="16" t="str">
        <v>Península y Baleares</v>
      </c>
      <c r="D266" s="9" t="n">
        <v>41852</v>
      </c>
      <c r="E266" s="34" t="n">
        <v>1615.7</v>
      </c>
      <c r="F266" s="34" t="n">
        <v>1452.4</v>
      </c>
      <c r="G266" s="34" t="n">
        <v>1785.1</v>
      </c>
      <c r="H266" s="34" t="n">
        <v>1037</v>
      </c>
      <c r="I266" s="34" t="n">
        <v>2098.4</v>
      </c>
      <c r="J266" s="34" t="n">
        <v>739.3</v>
      </c>
      <c r="K266" s="34" t="n">
        <v>5197.2</v>
      </c>
    </row>
    <row r="267" ht="21" customHeight="1">
      <c r="B267" s="3" t="str">
        <v>Península y Baleares @ 2014-09</v>
      </c>
      <c r="C267" s="16" t="str">
        <v>Península y Baleares</v>
      </c>
      <c r="D267" s="9" t="n">
        <v>41883</v>
      </c>
      <c r="E267" s="34" t="n">
        <v>1621</v>
      </c>
      <c r="F267" s="34" t="n">
        <v>1451.2</v>
      </c>
      <c r="G267" s="34" t="n">
        <v>1785.2</v>
      </c>
      <c r="H267" s="34" t="n">
        <v>1039.5</v>
      </c>
      <c r="I267" s="34" t="n">
        <v>2135.6</v>
      </c>
      <c r="J267" s="34" t="n">
        <v>764.3</v>
      </c>
      <c r="K267" s="34" t="n">
        <v>5197.4</v>
      </c>
    </row>
    <row r="268" ht="21" customHeight="1">
      <c r="B268" s="3" t="str">
        <v>Península y Baleares @ 2014-10</v>
      </c>
      <c r="C268" s="16" t="str">
        <v>Península y Baleares</v>
      </c>
      <c r="D268" s="9" t="n">
        <v>41913</v>
      </c>
      <c r="E268" s="34" t="n">
        <v>1633.4</v>
      </c>
      <c r="F268" s="34" t="n">
        <v>1455</v>
      </c>
      <c r="G268" s="34" t="n">
        <v>1781.7</v>
      </c>
      <c r="H268" s="34" t="n">
        <v>1047</v>
      </c>
      <c r="I268" s="34" t="n">
        <v>2121.1</v>
      </c>
      <c r="J268" s="34" t="n">
        <v>772.9</v>
      </c>
      <c r="K268" s="34" t="n">
        <v>5163.1</v>
      </c>
    </row>
    <row r="269" ht="21" customHeight="1">
      <c r="B269" s="3" t="str">
        <v>Península y Baleares @ 2014-11</v>
      </c>
      <c r="C269" s="16" t="str">
        <v>Península y Baleares</v>
      </c>
      <c r="D269" s="9" t="n">
        <v>41944</v>
      </c>
      <c r="E269" s="34" t="n">
        <v>1644.9</v>
      </c>
      <c r="F269" s="34" t="n">
        <v>1453.2</v>
      </c>
      <c r="G269" s="34" t="n">
        <v>1783.7</v>
      </c>
      <c r="H269" s="34" t="n">
        <v>1035.6</v>
      </c>
      <c r="I269" s="34" t="n">
        <v>2151.6</v>
      </c>
      <c r="J269" s="34" t="n">
        <v>779.9</v>
      </c>
      <c r="K269" s="34" t="n">
        <v>4810.8</v>
      </c>
    </row>
    <row r="270" ht="21" customHeight="1">
      <c r="B270" s="3" t="str">
        <v>Península y Baleares @ 2014-12</v>
      </c>
      <c r="C270" s="16" t="str">
        <v>Península y Baleares</v>
      </c>
      <c r="D270" s="9" t="n">
        <v>41974</v>
      </c>
      <c r="E270" s="34" t="n">
        <v>1642.9</v>
      </c>
      <c r="F270" s="34" t="n">
        <v>1456.2</v>
      </c>
      <c r="G270" s="34" t="n">
        <v>1783.2</v>
      </c>
      <c r="H270" s="34" t="n">
        <v>1020.4</v>
      </c>
      <c r="I270" s="34" t="n">
        <v>2095.7</v>
      </c>
      <c r="J270" s="34" t="n">
        <v>794</v>
      </c>
      <c r="K270" s="34" t="n">
        <v>4484.9</v>
      </c>
    </row>
    <row r="271" ht="21" customHeight="1">
      <c r="B271" s="3" t="str">
        <v>Península y Baleares @ 2015-01</v>
      </c>
      <c r="C271" s="16" t="str">
        <v>Península y Baleares</v>
      </c>
      <c r="D271" s="9" t="n">
        <v>42005</v>
      </c>
      <c r="E271" s="34" t="n">
        <v>1653.6</v>
      </c>
      <c r="F271" s="34" t="n">
        <v>1453.9</v>
      </c>
      <c r="G271" s="34" t="n">
        <v>1788.2</v>
      </c>
      <c r="H271" s="34" t="n">
        <v>1019.3</v>
      </c>
      <c r="I271" s="34" t="n">
        <v>2021</v>
      </c>
      <c r="J271" s="34" t="n">
        <v>791.9</v>
      </c>
      <c r="K271" s="34" t="n">
        <v>4096.5</v>
      </c>
    </row>
    <row r="272" ht="21" customHeight="1">
      <c r="B272" s="3" t="str">
        <v>Península y Baleares @ 2015-02</v>
      </c>
      <c r="C272" s="16" t="str">
        <v>Península y Baleares</v>
      </c>
      <c r="D272" s="9" t="n">
        <v>42036</v>
      </c>
      <c r="E272" s="34" t="n">
        <v>1640</v>
      </c>
      <c r="F272" s="34" t="n">
        <v>1450.5</v>
      </c>
      <c r="G272" s="34" t="n">
        <v>1791.8</v>
      </c>
      <c r="H272" s="34" t="n">
        <v>1018</v>
      </c>
      <c r="I272" s="34" t="n">
        <v>2039.7</v>
      </c>
      <c r="J272" s="34" t="n">
        <v>795.9</v>
      </c>
      <c r="K272" s="34" t="n">
        <v>3790.1</v>
      </c>
    </row>
    <row r="273" ht="21" customHeight="1">
      <c r="B273" s="3" t="str">
        <v>Península y Baleares @ 2015-03</v>
      </c>
      <c r="C273" s="16" t="str">
        <v>Península y Baleares</v>
      </c>
      <c r="D273" s="9" t="n">
        <v>42064</v>
      </c>
      <c r="E273" s="34" t="n">
        <v>1661.4</v>
      </c>
      <c r="F273" s="34" t="n">
        <v>1451.7</v>
      </c>
      <c r="G273" s="34" t="n">
        <v>1793.4</v>
      </c>
      <c r="H273" s="34" t="n">
        <v>1016.2</v>
      </c>
      <c r="I273" s="34" t="n">
        <v>2164</v>
      </c>
      <c r="J273" s="34" t="n">
        <v>811.7</v>
      </c>
      <c r="K273" s="34" t="n">
        <v>4243.6</v>
      </c>
    </row>
    <row r="274" ht="21" customHeight="1">
      <c r="B274" s="3" t="str">
        <v>Península y Baleares @ 2015-04</v>
      </c>
      <c r="C274" s="16" t="str">
        <v>Península y Baleares</v>
      </c>
      <c r="D274" s="9" t="n">
        <v>42095</v>
      </c>
      <c r="E274" s="34" t="n">
        <v>1645.2</v>
      </c>
      <c r="F274" s="34" t="n">
        <v>1453.3</v>
      </c>
      <c r="G274" s="34" t="n">
        <v>1806.8</v>
      </c>
      <c r="H274" s="34" t="n">
        <v>1022</v>
      </c>
      <c r="I274" s="34" t="n">
        <v>2217.9</v>
      </c>
      <c r="J274" s="34" t="n">
        <v>818.7</v>
      </c>
      <c r="K274" s="34" t="n">
        <v>4141.2</v>
      </c>
    </row>
    <row r="275" ht="21" customHeight="1">
      <c r="B275" s="3" t="str">
        <v>Península y Baleares @ 2015-05</v>
      </c>
      <c r="C275" s="16" t="str">
        <v>Península y Baleares</v>
      </c>
      <c r="D275" s="9" t="n">
        <v>42125</v>
      </c>
      <c r="E275" s="34" t="n">
        <v>1650</v>
      </c>
      <c r="F275" s="34" t="n">
        <v>1451.6</v>
      </c>
      <c r="G275" s="34" t="n">
        <v>1808.7</v>
      </c>
      <c r="H275" s="34" t="n">
        <v>1007.1</v>
      </c>
      <c r="I275" s="34" t="n">
        <v>2226.2</v>
      </c>
      <c r="J275" s="34" t="n">
        <v>825.5</v>
      </c>
      <c r="K275" s="34" t="n">
        <v>4326</v>
      </c>
    </row>
    <row r="276" ht="21" customHeight="1">
      <c r="B276" s="3" t="str">
        <v>Península y Baleares @ 2015-06</v>
      </c>
      <c r="C276" s="16" t="str">
        <v>Península y Baleares</v>
      </c>
      <c r="D276" s="9" t="n">
        <v>42156</v>
      </c>
      <c r="E276" s="34" t="n">
        <v>1651.5</v>
      </c>
      <c r="F276" s="34" t="n">
        <v>1454</v>
      </c>
      <c r="G276" s="34" t="n">
        <v>1814.1</v>
      </c>
      <c r="H276" s="34" t="n">
        <v>1013.2</v>
      </c>
      <c r="I276" s="34" t="n">
        <v>2097.3</v>
      </c>
      <c r="J276" s="34" t="n">
        <v>800.4</v>
      </c>
      <c r="K276" s="34" t="n">
        <v>4336</v>
      </c>
    </row>
    <row r="277" ht="21" customHeight="1">
      <c r="B277" s="3" t="str">
        <v>Península y Baleares @ 2015-07</v>
      </c>
      <c r="C277" s="16" t="str">
        <v>Península y Baleares</v>
      </c>
      <c r="D277" s="9" t="n">
        <v>42186</v>
      </c>
      <c r="E277" s="34" t="n">
        <v>1635.5</v>
      </c>
      <c r="F277" s="34" t="n">
        <v>1452.7</v>
      </c>
      <c r="G277" s="34" t="n">
        <v>1814.1</v>
      </c>
      <c r="H277" s="34" t="n">
        <v>1013.2</v>
      </c>
      <c r="I277" s="34" t="n">
        <v>2001.7</v>
      </c>
      <c r="J277" s="34" t="n">
        <v>773.1</v>
      </c>
      <c r="K277" s="34" t="n">
        <v>4268.6</v>
      </c>
    </row>
    <row r="278" ht="21" customHeight="1">
      <c r="B278" s="3" t="str">
        <v>Península y Baleares @ 2015-08</v>
      </c>
      <c r="C278" s="16" t="str">
        <v>Península y Baleares</v>
      </c>
      <c r="D278" s="9" t="n">
        <v>42217</v>
      </c>
      <c r="E278" s="34" t="n">
        <v>1633.8</v>
      </c>
      <c r="F278" s="34" t="n">
        <v>1454</v>
      </c>
      <c r="G278" s="34" t="n">
        <v>1814.3</v>
      </c>
      <c r="H278" s="34" t="n">
        <v>998.9</v>
      </c>
      <c r="I278" s="34" t="n">
        <v>1860.4</v>
      </c>
      <c r="J278" s="34" t="n">
        <v>759.4</v>
      </c>
      <c r="K278" s="34" t="n">
        <v>3831.6</v>
      </c>
    </row>
    <row r="279" ht="21" customHeight="1">
      <c r="B279" s="3" t="str">
        <v>Península y Baleares @ 2015-09</v>
      </c>
      <c r="C279" s="16" t="str">
        <v>Península y Baleares</v>
      </c>
      <c r="D279" s="9" t="n">
        <v>42248</v>
      </c>
      <c r="E279" s="34" t="n">
        <v>1628.1</v>
      </c>
      <c r="F279" s="34" t="n">
        <v>1452.8</v>
      </c>
      <c r="G279" s="34" t="n">
        <v>1812.7</v>
      </c>
      <c r="H279" s="34" t="n">
        <v>976.3</v>
      </c>
      <c r="I279" s="34" t="n">
        <v>1876.7</v>
      </c>
      <c r="J279" s="34" t="n">
        <v>746.1</v>
      </c>
      <c r="K279" s="34" t="n">
        <v>3388.1</v>
      </c>
    </row>
    <row r="280" ht="21" customHeight="1">
      <c r="B280" s="3" t="str">
        <v>Península y Baleares @ 2015-10</v>
      </c>
      <c r="C280" s="16" t="str">
        <v>Península y Baleares</v>
      </c>
      <c r="D280" s="9" t="n">
        <v>42278</v>
      </c>
      <c r="E280" s="34" t="n">
        <v>1631.1</v>
      </c>
      <c r="F280" s="34" t="n">
        <v>1451.4</v>
      </c>
      <c r="G280" s="34" t="n">
        <v>1812.9</v>
      </c>
      <c r="H280" s="34" t="n">
        <v>948.9</v>
      </c>
      <c r="I280" s="34" t="n">
        <v>1883.2</v>
      </c>
      <c r="J280" s="34" t="n">
        <v>735.2</v>
      </c>
      <c r="K280" s="34" t="n">
        <v>3318.7</v>
      </c>
    </row>
    <row r="281" ht="21" customHeight="1">
      <c r="B281" s="3" t="str">
        <v>Península y Baleares @ 2015-11</v>
      </c>
      <c r="C281" s="16" t="str">
        <v>Península y Baleares</v>
      </c>
      <c r="D281" s="9" t="n">
        <v>42309</v>
      </c>
      <c r="E281" s="34" t="n">
        <v>1632.7</v>
      </c>
      <c r="F281" s="34" t="n">
        <v>1450</v>
      </c>
      <c r="G281" s="34" t="n">
        <v>1808.2</v>
      </c>
      <c r="H281" s="34" t="n">
        <v>910.9</v>
      </c>
      <c r="I281" s="34" t="n">
        <v>1832.9</v>
      </c>
      <c r="J281" s="34" t="n">
        <v>733.2</v>
      </c>
      <c r="K281" s="34" t="n">
        <v>3293.5</v>
      </c>
    </row>
    <row r="282" ht="21" customHeight="1">
      <c r="B282" s="3" t="str">
        <v>Península y Baleares @ 2015-12</v>
      </c>
      <c r="C282" s="16" t="str">
        <v>Península y Baleares</v>
      </c>
      <c r="D282" s="9" t="n">
        <v>42339</v>
      </c>
      <c r="E282" s="34" t="n">
        <v>1632.9</v>
      </c>
      <c r="F282" s="34" t="n">
        <v>1451.4</v>
      </c>
      <c r="G282" s="34" t="n">
        <v>1808.6</v>
      </c>
      <c r="H282" s="34" t="n">
        <v>910.9</v>
      </c>
      <c r="I282" s="34" t="n">
        <v>1745.7</v>
      </c>
      <c r="J282" s="34" t="n">
        <v>717.8</v>
      </c>
      <c r="K282" s="34" t="n">
        <v>3176.7</v>
      </c>
    </row>
    <row r="283" ht="21" customHeight="1">
      <c r="B283" s="3" t="str">
        <v>Península y Baleares @ 2016-01</v>
      </c>
      <c r="C283" s="16" t="str">
        <v>Península y Baleares</v>
      </c>
      <c r="D283" s="9" t="n">
        <v>42370</v>
      </c>
      <c r="E283" s="34" t="n">
        <v>1633.9</v>
      </c>
      <c r="F283" s="34" t="n">
        <v>1453.7</v>
      </c>
      <c r="G283" s="34" t="n">
        <v>1820.7</v>
      </c>
      <c r="H283" s="34" t="n">
        <v>908.9</v>
      </c>
      <c r="I283" s="34" t="n">
        <v>1686.9</v>
      </c>
      <c r="J283" s="34" t="n">
        <v>721.4</v>
      </c>
      <c r="K283" s="34" t="n">
        <v>2868.4</v>
      </c>
    </row>
    <row r="284" ht="21" customHeight="1">
      <c r="B284" s="3" t="str">
        <v>Península y Baleares @ 2016-02</v>
      </c>
      <c r="C284" s="16" t="str">
        <v>Península y Baleares</v>
      </c>
      <c r="D284" s="9" t="n">
        <v>42401</v>
      </c>
      <c r="E284" s="34" t="n">
        <v>1633.2</v>
      </c>
      <c r="F284" s="34" t="n">
        <v>1445.4</v>
      </c>
      <c r="G284" s="34" t="n">
        <v>1821.1</v>
      </c>
      <c r="H284" s="34" t="n">
        <v>902.4</v>
      </c>
      <c r="I284" s="34" t="n">
        <v>1676.2</v>
      </c>
      <c r="J284" s="34" t="n">
        <v>718.8</v>
      </c>
      <c r="K284" s="34" t="n">
        <v>2444.7</v>
      </c>
    </row>
    <row r="285" ht="21" customHeight="1">
      <c r="B285" s="3" t="str">
        <v>Península y Baleares @ 2016-03</v>
      </c>
      <c r="C285" s="16" t="str">
        <v>Península y Baleares</v>
      </c>
      <c r="D285" s="9" t="n">
        <v>42430</v>
      </c>
      <c r="E285" s="34" t="n">
        <v>1638.7</v>
      </c>
      <c r="F285" s="34" t="n">
        <v>1443.8</v>
      </c>
      <c r="G285" s="34" t="n">
        <v>1835.7</v>
      </c>
      <c r="H285" s="34" t="n">
        <v>889.6</v>
      </c>
      <c r="I285" s="34" t="n">
        <v>1779.2</v>
      </c>
      <c r="J285" s="34" t="n">
        <v>716</v>
      </c>
      <c r="K285" s="34" t="n">
        <v>2588.8</v>
      </c>
    </row>
    <row r="286" ht="21" customHeight="1">
      <c r="B286" s="3" t="str">
        <v>Península y Baleares @ 2016-04</v>
      </c>
      <c r="C286" s="16" t="str">
        <v>Península y Baleares</v>
      </c>
      <c r="D286" s="9" t="n">
        <v>42461</v>
      </c>
      <c r="E286" s="34" t="n">
        <v>1641.6</v>
      </c>
      <c r="F286" s="34" t="n">
        <v>1436</v>
      </c>
      <c r="G286" s="34" t="n">
        <v>1838.6</v>
      </c>
      <c r="H286" s="34" t="n">
        <v>932.5</v>
      </c>
      <c r="I286" s="34" t="n">
        <v>1732.7</v>
      </c>
      <c r="J286" s="34" t="n">
        <v>712.8</v>
      </c>
      <c r="K286" s="34" t="n">
        <v>2818.5</v>
      </c>
    </row>
    <row r="287" ht="21" customHeight="1">
      <c r="B287" s="3" t="str">
        <v>Península y Baleares @ 2016-05</v>
      </c>
      <c r="C287" s="16" t="str">
        <v>Península y Baleares</v>
      </c>
      <c r="D287" s="9" t="n">
        <v>42491</v>
      </c>
      <c r="E287" s="34" t="n">
        <v>1638.3</v>
      </c>
      <c r="F287" s="34" t="n">
        <v>1436.8</v>
      </c>
      <c r="G287" s="34" t="n">
        <v>1845.2</v>
      </c>
      <c r="H287" s="34" t="n">
        <v>994.8</v>
      </c>
      <c r="I287" s="34" t="n">
        <v>1696.6</v>
      </c>
      <c r="J287" s="34" t="n">
        <v>712.3</v>
      </c>
      <c r="K287" s="34" t="n">
        <v>3055.5</v>
      </c>
    </row>
    <row r="288" ht="21" customHeight="1">
      <c r="B288" s="3" t="str">
        <v>Península y Baleares @ 2016-06</v>
      </c>
      <c r="C288" s="16" t="str">
        <v>Península y Baleares</v>
      </c>
      <c r="D288" s="9" t="n">
        <v>42522</v>
      </c>
      <c r="E288" s="34" t="n">
        <v>1638.5</v>
      </c>
      <c r="F288" s="34" t="n">
        <v>1437.9</v>
      </c>
      <c r="G288" s="34" t="n">
        <v>1841.9</v>
      </c>
      <c r="H288" s="34" t="n">
        <v>1007.8</v>
      </c>
      <c r="I288" s="34" t="n">
        <v>1707.9</v>
      </c>
      <c r="J288" s="34" t="n">
        <v>715.6</v>
      </c>
      <c r="K288" s="34" t="n">
        <v>3349.4</v>
      </c>
    </row>
    <row r="289" ht="21" customHeight="1">
      <c r="B289" s="3" t="str">
        <v>Península y Baleares @ 2016-07</v>
      </c>
      <c r="C289" s="16" t="str">
        <v>Península y Baleares</v>
      </c>
      <c r="D289" s="9" t="n">
        <v>42552</v>
      </c>
      <c r="E289" s="34" t="n">
        <v>1647.2</v>
      </c>
      <c r="F289" s="34" t="n">
        <v>1441</v>
      </c>
      <c r="G289" s="34" t="n">
        <v>1844.5</v>
      </c>
      <c r="H289" s="34" t="n">
        <v>1023.3</v>
      </c>
      <c r="I289" s="34" t="n">
        <v>1807.7</v>
      </c>
      <c r="J289" s="34" t="n">
        <v>719.3</v>
      </c>
      <c r="K289" s="34" t="n">
        <v>3521.6</v>
      </c>
    </row>
    <row r="290" ht="21" customHeight="1">
      <c r="B290" s="3" t="str">
        <v>Península y Baleares @ 2016-08</v>
      </c>
      <c r="C290" s="16" t="str">
        <v>Península y Baleares</v>
      </c>
      <c r="D290" s="9" t="n">
        <v>42583</v>
      </c>
      <c r="E290" s="34" t="n">
        <v>1639.5</v>
      </c>
      <c r="F290" s="34" t="n">
        <v>1437</v>
      </c>
      <c r="G290" s="34" t="n">
        <v>1845</v>
      </c>
      <c r="H290" s="34" t="n">
        <v>998</v>
      </c>
      <c r="I290" s="34" t="n">
        <v>1739.1</v>
      </c>
      <c r="J290" s="34" t="n">
        <v>730.7</v>
      </c>
      <c r="K290" s="34" t="n">
        <v>3622.6</v>
      </c>
    </row>
    <row r="291" ht="21" customHeight="1">
      <c r="B291" s="3" t="str">
        <v>Península y Baleares @ 2016-09</v>
      </c>
      <c r="C291" s="16" t="str">
        <v>Península y Baleares</v>
      </c>
      <c r="D291" s="9" t="n">
        <v>42614</v>
      </c>
      <c r="E291" s="34" t="n">
        <v>1641.4</v>
      </c>
      <c r="F291" s="34" t="n">
        <v>1435.4</v>
      </c>
      <c r="G291" s="34" t="n">
        <v>1845.2</v>
      </c>
      <c r="H291" s="34" t="n">
        <v>1001.6</v>
      </c>
      <c r="I291" s="34" t="n">
        <v>1703.5</v>
      </c>
      <c r="J291" s="34" t="n">
        <v>726.6</v>
      </c>
      <c r="K291" s="34" t="n">
        <v>3595.7</v>
      </c>
    </row>
    <row r="292" ht="21" customHeight="1">
      <c r="B292" s="3" t="str">
        <v>Península y Baleares @ 2016-10</v>
      </c>
      <c r="C292" s="16" t="str">
        <v>Península y Baleares</v>
      </c>
      <c r="D292" s="9" t="n">
        <v>42644</v>
      </c>
      <c r="E292" s="34" t="n">
        <v>1649.9</v>
      </c>
      <c r="F292" s="34" t="n">
        <v>1436.6</v>
      </c>
      <c r="G292" s="34" t="n">
        <v>1846</v>
      </c>
      <c r="H292" s="34" t="n">
        <v>990.1</v>
      </c>
      <c r="I292" s="34" t="n">
        <v>1725.9</v>
      </c>
      <c r="J292" s="34" t="n">
        <v>723</v>
      </c>
      <c r="K292" s="34" t="n">
        <v>3786</v>
      </c>
    </row>
    <row r="293" ht="21" customHeight="1">
      <c r="B293" s="3" t="str">
        <v>Península y Baleares @ 2016-11</v>
      </c>
      <c r="C293" s="16" t="str">
        <v>Península y Baleares</v>
      </c>
      <c r="D293" s="9" t="n">
        <v>42675</v>
      </c>
      <c r="E293" s="34" t="n">
        <v>1630</v>
      </c>
      <c r="F293" s="34" t="n">
        <v>1435.9</v>
      </c>
      <c r="G293" s="34" t="n">
        <v>1843.1</v>
      </c>
      <c r="H293" s="34" t="n">
        <v>1000.9</v>
      </c>
      <c r="I293" s="34" t="n">
        <v>2046.4</v>
      </c>
      <c r="J293" s="34" t="n">
        <v>734.8</v>
      </c>
      <c r="K293" s="34" t="n">
        <v>3929.3</v>
      </c>
    </row>
    <row r="294" ht="21" customHeight="1">
      <c r="B294" s="3" t="str">
        <v>Península y Baleares @ 2016-12</v>
      </c>
      <c r="C294" s="16" t="str">
        <v>Península y Baleares</v>
      </c>
      <c r="D294" s="9" t="n">
        <v>42705</v>
      </c>
      <c r="E294" s="34" t="n">
        <v>1636.5</v>
      </c>
      <c r="F294" s="34" t="n">
        <v>1434.9</v>
      </c>
      <c r="G294" s="34" t="n">
        <v>1840</v>
      </c>
      <c r="H294" s="34" t="n">
        <v>1033.3</v>
      </c>
      <c r="I294" s="34" t="n">
        <v>2025.9</v>
      </c>
      <c r="J294" s="34" t="n">
        <v>747.1</v>
      </c>
      <c r="K294" s="34" t="n">
        <v>4075.4</v>
      </c>
    </row>
    <row r="295" ht="21" customHeight="1">
      <c r="B295" s="3" t="str">
        <v>Península y Baleares @ 2017-01</v>
      </c>
      <c r="C295" s="16" t="str">
        <v>Península y Baleares</v>
      </c>
      <c r="D295" s="9" t="n">
        <v>42736</v>
      </c>
      <c r="E295" s="34" t="n">
        <v>1636.7</v>
      </c>
      <c r="F295" s="34" t="n">
        <v>1437</v>
      </c>
      <c r="G295" s="34" t="n">
        <v>1845.5</v>
      </c>
      <c r="H295" s="34" t="n">
        <v>1080.4</v>
      </c>
      <c r="I295" s="34" t="n">
        <v>2089.7</v>
      </c>
      <c r="J295" s="34" t="n">
        <v>755.4</v>
      </c>
      <c r="K295" s="34" t="n">
        <v>4517.1</v>
      </c>
    </row>
    <row r="296" ht="21" customHeight="1">
      <c r="B296" s="3" t="str">
        <v>Península y Baleares @ 2017-02</v>
      </c>
      <c r="C296" s="16" t="str">
        <v>Península y Baleares</v>
      </c>
      <c r="D296" s="9" t="n">
        <v>42767</v>
      </c>
      <c r="E296" s="34" t="n">
        <v>1620</v>
      </c>
      <c r="F296" s="34" t="n">
        <v>1437.3</v>
      </c>
      <c r="G296" s="34" t="n">
        <v>1850.5</v>
      </c>
      <c r="H296" s="34" t="n">
        <v>1083.4</v>
      </c>
      <c r="I296" s="34" t="n">
        <v>2116.2</v>
      </c>
      <c r="J296" s="34" t="n">
        <v>769.9</v>
      </c>
      <c r="K296" s="34" t="n">
        <v>4640.9</v>
      </c>
    </row>
    <row r="297" ht="21" customHeight="1">
      <c r="B297" s="3" t="str">
        <v>Península y Baleares @ 2017-03</v>
      </c>
      <c r="C297" s="16" t="str">
        <v>Península y Baleares</v>
      </c>
      <c r="D297" s="9" t="n">
        <v>42795</v>
      </c>
      <c r="E297" s="34" t="n">
        <v>1615.8</v>
      </c>
      <c r="F297" s="34" t="n">
        <v>1439</v>
      </c>
      <c r="G297" s="34" t="n">
        <v>1851.3</v>
      </c>
      <c r="H297" s="34" t="n">
        <v>1092.7</v>
      </c>
      <c r="I297" s="34" t="n">
        <v>2143.1</v>
      </c>
      <c r="J297" s="34" t="n">
        <v>777.6</v>
      </c>
      <c r="K297" s="34" t="n">
        <v>4519.2</v>
      </c>
    </row>
    <row r="298" ht="21" customHeight="1">
      <c r="B298" s="3" t="str">
        <v>Península y Baleares @ 2017-04</v>
      </c>
      <c r="C298" s="16" t="str">
        <v>Península y Baleares</v>
      </c>
      <c r="D298" s="9" t="n">
        <v>42826</v>
      </c>
      <c r="E298" s="34" t="n">
        <v>1609.7</v>
      </c>
      <c r="F298" s="34" t="n">
        <v>1435.4</v>
      </c>
      <c r="G298" s="34" t="n">
        <v>1852.6</v>
      </c>
      <c r="H298" s="34" t="n">
        <v>1097.7</v>
      </c>
      <c r="I298" s="34" t="n">
        <v>2083.3</v>
      </c>
      <c r="J298" s="34" t="n">
        <v>791.5</v>
      </c>
      <c r="K298" s="34" t="n">
        <v>4376.5</v>
      </c>
    </row>
    <row r="299" ht="21" customHeight="1">
      <c r="B299" s="3" t="str">
        <v>Península y Baleares @ 2017-05</v>
      </c>
      <c r="C299" s="16" t="str">
        <v>Península y Baleares</v>
      </c>
      <c r="D299" s="9" t="n">
        <v>42856</v>
      </c>
      <c r="E299" s="34" t="n">
        <v>1610.5</v>
      </c>
      <c r="F299" s="34" t="n">
        <v>1437.8</v>
      </c>
      <c r="G299" s="34" t="n">
        <v>1851.8</v>
      </c>
      <c r="H299" s="34" t="n">
        <v>1085</v>
      </c>
      <c r="I299" s="34" t="n">
        <v>2073.7</v>
      </c>
      <c r="J299" s="34" t="n">
        <v>788.8</v>
      </c>
      <c r="K299" s="34" t="n">
        <v>4399.1</v>
      </c>
    </row>
    <row r="300" ht="21" customHeight="1">
      <c r="B300" s="3" t="str">
        <v>Península y Baleares @ 2017-06</v>
      </c>
      <c r="C300" s="16" t="str">
        <v>Península y Baleares</v>
      </c>
      <c r="D300" s="9" t="n">
        <v>42887</v>
      </c>
      <c r="E300" s="34" t="n">
        <v>1608.5</v>
      </c>
      <c r="F300" s="34" t="n">
        <v>1445.4</v>
      </c>
      <c r="G300" s="34" t="n">
        <v>1852.7</v>
      </c>
      <c r="H300" s="34" t="n">
        <v>1081.6</v>
      </c>
      <c r="I300" s="34" t="n">
        <v>2017.9</v>
      </c>
      <c r="J300" s="34" t="n">
        <v>779.3</v>
      </c>
      <c r="K300" s="34" t="n">
        <v>4287.7</v>
      </c>
    </row>
    <row r="301" ht="21" customHeight="1">
      <c r="B301" s="3" t="str">
        <v>Península y Baleares @ 2017-07</v>
      </c>
      <c r="C301" s="16" t="str">
        <v>Península y Baleares</v>
      </c>
      <c r="D301" s="9" t="n">
        <v>42917</v>
      </c>
      <c r="E301" s="34" t="n">
        <v>1609.1</v>
      </c>
      <c r="F301" s="34" t="n">
        <v>1447.9</v>
      </c>
      <c r="G301" s="34" t="n">
        <v>1854.2</v>
      </c>
      <c r="H301" s="34" t="n">
        <v>1083.8</v>
      </c>
      <c r="I301" s="34" t="n">
        <v>2100.9</v>
      </c>
      <c r="J301" s="34" t="n">
        <v>778.6</v>
      </c>
      <c r="K301" s="34" t="n">
        <v>4209.3</v>
      </c>
    </row>
    <row r="302" ht="21" customHeight="1">
      <c r="B302" s="3" t="str">
        <v>Península y Baleares @ 2017-08</v>
      </c>
      <c r="C302" s="16" t="str">
        <v>Península y Baleares</v>
      </c>
      <c r="D302" s="9" t="n">
        <v>42948</v>
      </c>
      <c r="E302" s="34" t="n">
        <v>1609</v>
      </c>
      <c r="F302" s="34" t="n">
        <v>1445</v>
      </c>
      <c r="G302" s="34" t="n">
        <v>1853.4</v>
      </c>
      <c r="H302" s="34" t="n">
        <v>1094.4</v>
      </c>
      <c r="I302" s="34" t="n">
        <v>2124.4</v>
      </c>
      <c r="J302" s="34" t="n">
        <v>764.9</v>
      </c>
      <c r="K302" s="34" t="n">
        <v>4211</v>
      </c>
    </row>
    <row r="303" ht="21" customHeight="1">
      <c r="B303" s="3" t="str">
        <v>Península y Baleares @ 2017-09</v>
      </c>
      <c r="C303" s="16" t="str">
        <v>Península y Baleares</v>
      </c>
      <c r="D303" s="9" t="n">
        <v>42979</v>
      </c>
      <c r="E303" s="34" t="n">
        <v>1610.5</v>
      </c>
      <c r="F303" s="34" t="n">
        <v>1444.9</v>
      </c>
      <c r="G303" s="34" t="n">
        <v>1851.8</v>
      </c>
      <c r="H303" s="34" t="n">
        <v>1125.5</v>
      </c>
      <c r="I303" s="34" t="n">
        <v>2116.4</v>
      </c>
      <c r="J303" s="34" t="n">
        <v>775</v>
      </c>
      <c r="K303" s="34" t="n">
        <v>4279.1</v>
      </c>
    </row>
    <row r="304" ht="21" customHeight="1">
      <c r="B304" s="3" t="str">
        <v>Península y Baleares @ 2017-10</v>
      </c>
      <c r="C304" s="16" t="str">
        <v>Península y Baleares</v>
      </c>
      <c r="D304" s="9" t="n">
        <v>43009</v>
      </c>
      <c r="E304" s="34" t="n">
        <v>1611.2</v>
      </c>
      <c r="F304" s="34" t="n">
        <v>1448.1</v>
      </c>
      <c r="G304" s="34" t="n">
        <v>1853.5</v>
      </c>
      <c r="H304" s="34" t="n">
        <v>1138.7</v>
      </c>
      <c r="I304" s="34" t="n">
        <v>2308.2</v>
      </c>
      <c r="J304" s="34" t="n">
        <v>781.4</v>
      </c>
      <c r="K304" s="34" t="n">
        <v>4488.7</v>
      </c>
    </row>
    <row r="305" ht="21" customHeight="1">
      <c r="B305" s="3" t="str">
        <v>Península y Baleares @ 2017-11</v>
      </c>
      <c r="C305" s="16" t="str">
        <v>Península y Baleares</v>
      </c>
      <c r="D305" s="9" t="n">
        <v>43040</v>
      </c>
      <c r="E305" s="34" t="n">
        <v>1603.1</v>
      </c>
      <c r="F305" s="34" t="n">
        <v>1451.4</v>
      </c>
      <c r="G305" s="34" t="n">
        <v>1854.8</v>
      </c>
      <c r="H305" s="34" t="n">
        <v>1149.2</v>
      </c>
      <c r="I305" s="34" t="n">
        <v>2101.7</v>
      </c>
      <c r="J305" s="34" t="n">
        <v>794</v>
      </c>
      <c r="K305" s="34" t="n">
        <v>4567.9</v>
      </c>
    </row>
    <row r="306" ht="21" customHeight="1">
      <c r="B306" s="3" t="str">
        <v>Península y Baleares @ 2017-12</v>
      </c>
      <c r="C306" s="16" t="str">
        <v>Península y Baleares</v>
      </c>
      <c r="D306" s="9" t="n">
        <v>43070</v>
      </c>
      <c r="E306" s="34" t="n">
        <v>1604.8</v>
      </c>
      <c r="F306" s="34" t="n">
        <v>1449.6</v>
      </c>
      <c r="G306" s="34" t="n">
        <v>1856.8</v>
      </c>
      <c r="H306" s="34" t="n">
        <v>1161.7</v>
      </c>
      <c r="I306" s="34" t="n">
        <v>2251.1</v>
      </c>
      <c r="J306" s="34" t="n">
        <v>799</v>
      </c>
      <c r="K306" s="34" t="n">
        <v>4706.2</v>
      </c>
    </row>
    <row r="307" ht="21" customHeight="1">
      <c r="B307" s="3" t="str">
        <v>Península y Baleares @ 2018-01</v>
      </c>
      <c r="C307" s="16" t="str">
        <v>Península y Baleares</v>
      </c>
      <c r="D307" s="9" t="n">
        <v>43101</v>
      </c>
      <c r="E307" s="34" t="n">
        <v>1601.2</v>
      </c>
      <c r="F307" s="34" t="n">
        <v>1452</v>
      </c>
      <c r="G307" s="34" t="n">
        <v>1859</v>
      </c>
      <c r="H307" s="34" t="n">
        <v>1181.5</v>
      </c>
      <c r="I307" s="34" t="n">
        <v>2210.3</v>
      </c>
      <c r="J307" s="34" t="n">
        <v>805.4</v>
      </c>
      <c r="K307" s="34" t="n">
        <v>4622.2</v>
      </c>
    </row>
    <row r="308" ht="21" customHeight="1">
      <c r="B308" s="3" t="str">
        <v>Península y Baleares @ 2018-02</v>
      </c>
      <c r="C308" s="16" t="str">
        <v>Península y Baleares</v>
      </c>
      <c r="D308" s="9" t="n">
        <v>43132</v>
      </c>
      <c r="E308" s="34" t="n">
        <v>1612.6</v>
      </c>
      <c r="F308" s="34" t="n">
        <v>1448.7</v>
      </c>
      <c r="G308" s="34" t="n">
        <v>1863.1</v>
      </c>
      <c r="H308" s="34" t="n">
        <v>1193.6</v>
      </c>
      <c r="I308" s="34" t="n">
        <v>2195.4</v>
      </c>
      <c r="J308" s="34" t="n">
        <v>799.9</v>
      </c>
      <c r="K308" s="34" t="n">
        <v>4617.7</v>
      </c>
    </row>
    <row r="309" ht="21" customHeight="1">
      <c r="B309" s="3" t="str">
        <v>Península y Baleares @ 2018-03</v>
      </c>
      <c r="C309" s="16" t="str">
        <v>Península y Baleares</v>
      </c>
      <c r="D309" s="9" t="n">
        <v>43160</v>
      </c>
      <c r="E309" s="34" t="n">
        <v>1612.9</v>
      </c>
      <c r="F309" s="34" t="n">
        <v>1452.2</v>
      </c>
      <c r="G309" s="34" t="n">
        <v>1867.6</v>
      </c>
      <c r="H309" s="34" t="n">
        <v>1196.9</v>
      </c>
      <c r="I309" s="34" t="n">
        <v>2124.3</v>
      </c>
      <c r="J309" s="34" t="n">
        <v>789.8</v>
      </c>
      <c r="K309" s="34" t="n">
        <v>4601.5</v>
      </c>
    </row>
    <row r="310" ht="21" customHeight="1">
      <c r="B310" s="3" t="str">
        <v>Península y Baleares @ 2018-04</v>
      </c>
      <c r="C310" s="16" t="str">
        <v>Península y Baleares</v>
      </c>
      <c r="D310" s="9" t="n">
        <v>43191</v>
      </c>
      <c r="E310" s="34" t="n">
        <v>1625.2</v>
      </c>
      <c r="F310" s="34" t="n">
        <v>1451.5</v>
      </c>
      <c r="G310" s="34" t="n">
        <v>1854.4</v>
      </c>
      <c r="H310" s="34" t="n">
        <v>1191.8</v>
      </c>
      <c r="I310" s="34" t="n">
        <v>2156.7</v>
      </c>
      <c r="J310" s="34" t="n">
        <v>791.7</v>
      </c>
      <c r="K310" s="34" t="n">
        <v>4706.5</v>
      </c>
    </row>
    <row r="311" ht="21" customHeight="1">
      <c r="B311" s="3" t="str">
        <v>Península y Baleares @ 2018-05</v>
      </c>
      <c r="C311" s="16" t="str">
        <v>Península y Baleares</v>
      </c>
      <c r="D311" s="9" t="n">
        <v>43221</v>
      </c>
      <c r="E311" s="34" t="n">
        <v>1615.8</v>
      </c>
      <c r="F311" s="34" t="n">
        <v>1444.4</v>
      </c>
      <c r="G311" s="34" t="n">
        <v>1854.3</v>
      </c>
      <c r="H311" s="34" t="n">
        <v>1180</v>
      </c>
      <c r="I311" s="34" t="n">
        <v>2219.2</v>
      </c>
      <c r="J311" s="34" t="n">
        <v>806.1</v>
      </c>
      <c r="K311" s="34" t="n">
        <v>5019.3</v>
      </c>
    </row>
    <row r="312" ht="21" customHeight="1">
      <c r="B312" s="3" t="str">
        <v>Península y Baleares @ 2018-06</v>
      </c>
      <c r="C312" s="16" t="str">
        <v>Península y Baleares</v>
      </c>
      <c r="D312" s="9" t="n">
        <v>43252</v>
      </c>
      <c r="E312" s="34" t="n">
        <v>1616.1</v>
      </c>
      <c r="F312" s="34" t="n">
        <v>1449.4</v>
      </c>
      <c r="G312" s="34" t="n">
        <v>1858.7</v>
      </c>
      <c r="H312" s="34" t="n">
        <v>1176.1</v>
      </c>
      <c r="I312" s="34" t="n">
        <v>2300.4</v>
      </c>
      <c r="J312" s="34" t="n">
        <v>837.8</v>
      </c>
      <c r="K312" s="34" t="n">
        <v>5455.2</v>
      </c>
    </row>
    <row r="313" ht="21" customHeight="1">
      <c r="B313" s="3" t="str">
        <v>Península y Baleares @ 2018-07</v>
      </c>
      <c r="C313" s="16" t="str">
        <v>Península y Baleares</v>
      </c>
      <c r="D313" s="9" t="n">
        <v>43282</v>
      </c>
      <c r="E313" s="34" t="n">
        <v>1624.4</v>
      </c>
      <c r="F313" s="34" t="n">
        <v>1454.7</v>
      </c>
      <c r="G313" s="34" t="n">
        <v>1863.3</v>
      </c>
      <c r="H313" s="34" t="n">
        <v>1181.5</v>
      </c>
      <c r="I313" s="34" t="n">
        <v>2114.2</v>
      </c>
      <c r="J313" s="34" t="n">
        <v>839.6</v>
      </c>
      <c r="K313" s="34" t="n">
        <v>5523.8</v>
      </c>
    </row>
    <row r="314" ht="21" customHeight="1">
      <c r="B314" s="3" t="str">
        <v>Península y Baleares @ 2018-08</v>
      </c>
      <c r="C314" s="16" t="str">
        <v>Península y Baleares</v>
      </c>
      <c r="D314" s="9" t="n">
        <v>43313</v>
      </c>
      <c r="E314" s="34" t="n">
        <v>1624.1</v>
      </c>
      <c r="F314" s="34" t="n">
        <v>1450.6</v>
      </c>
      <c r="G314" s="34" t="n">
        <v>1862.9</v>
      </c>
      <c r="H314" s="34" t="n">
        <v>1183.6</v>
      </c>
      <c r="I314" s="34" t="n">
        <v>2019.5</v>
      </c>
      <c r="J314" s="34" t="n">
        <v>833.1</v>
      </c>
      <c r="K314" s="34" t="n">
        <v>5545.6</v>
      </c>
    </row>
    <row r="315" ht="21" customHeight="1">
      <c r="B315" s="3" t="str">
        <v>Península y Baleares @ 2018-09</v>
      </c>
      <c r="C315" s="16" t="str">
        <v>Península y Baleares</v>
      </c>
      <c r="D315" s="9" t="n">
        <v>43344</v>
      </c>
      <c r="E315" s="34" t="n">
        <v>1619.4</v>
      </c>
      <c r="F315" s="34" t="n">
        <v>1452</v>
      </c>
      <c r="G315" s="34" t="n">
        <v>1863.8</v>
      </c>
      <c r="H315" s="34" t="n">
        <v>1184.5</v>
      </c>
      <c r="I315" s="34" t="n">
        <v>2011.1</v>
      </c>
      <c r="J315" s="34" t="n">
        <v>804.2</v>
      </c>
      <c r="K315" s="34" t="n">
        <v>5589.2</v>
      </c>
    </row>
    <row r="316" ht="21" customHeight="1">
      <c r="B316" s="3" t="str">
        <v>Península y Baleares @ 2018-10</v>
      </c>
      <c r="C316" s="16" t="str">
        <v>Península y Baleares</v>
      </c>
      <c r="D316" s="9" t="n">
        <v>43374</v>
      </c>
      <c r="E316" s="34" t="n">
        <v>1616.8</v>
      </c>
      <c r="F316" s="34" t="n">
        <v>1454.3</v>
      </c>
      <c r="G316" s="34" t="n">
        <v>1863.4</v>
      </c>
      <c r="H316" s="34" t="n">
        <v>1193.4</v>
      </c>
      <c r="I316" s="34" t="n">
        <v>2092.1</v>
      </c>
      <c r="J316" s="34" t="n">
        <v>815.9</v>
      </c>
      <c r="K316" s="34" t="n">
        <v>5760.9</v>
      </c>
    </row>
    <row r="317" ht="21" customHeight="1">
      <c r="B317" s="3" t="str">
        <v>Península y Baleares @ 2018-11</v>
      </c>
      <c r="C317" s="16" t="str">
        <v>Península y Baleares</v>
      </c>
      <c r="D317" s="9" t="n">
        <v>43405</v>
      </c>
      <c r="E317" s="34" t="n">
        <v>1619.8</v>
      </c>
      <c r="F317" s="34" t="n">
        <v>1454.6</v>
      </c>
      <c r="G317" s="34" t="n">
        <v>1863.8</v>
      </c>
      <c r="H317" s="34" t="n">
        <v>1181.7</v>
      </c>
      <c r="I317" s="34" t="n">
        <v>2138.1</v>
      </c>
      <c r="J317" s="34" t="n">
        <v>803.5</v>
      </c>
      <c r="K317" s="34" t="n">
        <v>5727.6</v>
      </c>
    </row>
    <row r="318" ht="21" customHeight="1">
      <c r="B318" s="3" t="str">
        <v>Península y Baleares @ 2018-12</v>
      </c>
      <c r="C318" s="16" t="str">
        <v>Península y Baleares</v>
      </c>
      <c r="D318" s="9" t="n">
        <v>43435</v>
      </c>
      <c r="E318" s="34" t="n">
        <v>1620.3</v>
      </c>
      <c r="F318" s="34" t="n">
        <v>1455.9</v>
      </c>
      <c r="G318" s="34" t="n">
        <v>1862.8</v>
      </c>
      <c r="H318" s="34" t="n">
        <v>1171.6</v>
      </c>
      <c r="I318" s="34" t="n">
        <v>2075.3</v>
      </c>
      <c r="J318" s="34" t="n">
        <v>790.4</v>
      </c>
      <c r="K318" s="34" t="n">
        <v>5304.5</v>
      </c>
    </row>
    <row r="319" ht="21" customHeight="1">
      <c r="B319" s="3" t="str">
        <v>Península y Baleares @ 2019-01</v>
      </c>
      <c r="C319" s="16" t="str">
        <v>Península y Baleares</v>
      </c>
      <c r="D319" s="9" t="n">
        <v>43466</v>
      </c>
      <c r="E319" s="34" t="n">
        <v>1636.4</v>
      </c>
      <c r="F319" s="34" t="n">
        <v>1460.4</v>
      </c>
      <c r="G319" s="34" t="n">
        <v>1868.7</v>
      </c>
      <c r="H319" s="34" t="n">
        <v>1175.5</v>
      </c>
      <c r="I319" s="34" t="n">
        <v>2044.1</v>
      </c>
      <c r="J319" s="34" t="n">
        <v>803.9</v>
      </c>
      <c r="K319" s="34" t="n">
        <v>4988.7</v>
      </c>
    </row>
    <row r="320" ht="21" customHeight="1">
      <c r="B320" s="3" t="str">
        <v>Península y Baleares @ 2019-02</v>
      </c>
      <c r="C320" s="16" t="str">
        <v>Península y Baleares</v>
      </c>
      <c r="D320" s="9" t="n">
        <v>43497</v>
      </c>
      <c r="E320" s="34" t="n">
        <v>1640.7</v>
      </c>
      <c r="F320" s="34" t="n">
        <v>1464.5</v>
      </c>
      <c r="G320" s="34" t="n">
        <v>1877.1</v>
      </c>
      <c r="H320" s="34" t="n">
        <v>1163.7</v>
      </c>
      <c r="I320" s="34" t="n">
        <v>2168.5</v>
      </c>
      <c r="J320" s="34" t="n">
        <v>796.9</v>
      </c>
      <c r="K320" s="34" t="n">
        <v>5258.6</v>
      </c>
    </row>
    <row r="321" ht="21" customHeight="1">
      <c r="B321" s="3" t="str">
        <v>Península y Baleares @ 2019-03</v>
      </c>
      <c r="C321" s="16" t="str">
        <v>Península y Baleares</v>
      </c>
      <c r="D321" s="9" t="n">
        <v>43525</v>
      </c>
      <c r="E321" s="34" t="n">
        <v>1642.6</v>
      </c>
      <c r="F321" s="34" t="n">
        <v>1470.3</v>
      </c>
      <c r="G321" s="34" t="n">
        <v>1878.9</v>
      </c>
      <c r="H321" s="34" t="n">
        <v>1166.4</v>
      </c>
      <c r="I321" s="34" t="n">
        <v>2211.8</v>
      </c>
      <c r="J321" s="34" t="n">
        <v>799.4</v>
      </c>
      <c r="K321" s="34" t="n">
        <v>5614</v>
      </c>
    </row>
    <row r="322" ht="21" customHeight="1">
      <c r="B322" s="3" t="str">
        <v>Península y Baleares @ 2019-04</v>
      </c>
      <c r="C322" s="16" t="str">
        <v>Península y Baleares</v>
      </c>
      <c r="D322" s="9" t="n">
        <v>43556</v>
      </c>
      <c r="E322" s="34" t="n">
        <v>1643.7</v>
      </c>
      <c r="F322" s="34" t="n">
        <v>1473.6</v>
      </c>
      <c r="G322" s="34" t="n">
        <v>1880.3</v>
      </c>
      <c r="H322" s="34" t="n">
        <v>1166.4</v>
      </c>
      <c r="I322" s="34" t="n">
        <v>2204.4</v>
      </c>
      <c r="J322" s="34" t="n">
        <v>790.1</v>
      </c>
      <c r="K322" s="34" t="n">
        <v>5721.8</v>
      </c>
    </row>
    <row r="323" ht="21" customHeight="1">
      <c r="B323" s="3" t="str">
        <v>Península y Baleares @ 2019-05</v>
      </c>
      <c r="C323" s="16" t="str">
        <v>Península y Baleares</v>
      </c>
      <c r="D323" s="9" t="n">
        <v>43586</v>
      </c>
      <c r="E323" s="34" t="n">
        <v>1640</v>
      </c>
      <c r="F323" s="34" t="n">
        <v>1475.8</v>
      </c>
      <c r="G323" s="34" t="n">
        <v>1883.2</v>
      </c>
      <c r="H323" s="34" t="n">
        <v>1155.9</v>
      </c>
      <c r="I323" s="34" t="n">
        <v>2075.6</v>
      </c>
      <c r="J323" s="34" t="n">
        <v>789.9</v>
      </c>
      <c r="K323" s="34" t="n">
        <v>5832</v>
      </c>
    </row>
    <row r="324" ht="21" customHeight="1">
      <c r="B324" s="3" t="str">
        <v>Península y Baleares @ 2019-06</v>
      </c>
      <c r="C324" s="16" t="str">
        <v>Península y Baleares</v>
      </c>
      <c r="D324" s="9" t="n">
        <v>43617</v>
      </c>
      <c r="E324" s="34" t="n">
        <v>1645.5</v>
      </c>
      <c r="F324" s="34" t="n">
        <v>1478.5</v>
      </c>
      <c r="G324" s="34" t="n">
        <v>1885.8</v>
      </c>
      <c r="H324" s="34" t="n">
        <v>1149.8</v>
      </c>
      <c r="I324" s="34" t="n">
        <v>2052.7</v>
      </c>
      <c r="J324" s="34" t="n">
        <v>792.6</v>
      </c>
      <c r="K324" s="34" t="n">
        <v>5484.1</v>
      </c>
    </row>
    <row r="325" ht="21" customHeight="1">
      <c r="B325" s="3" t="str">
        <v>Península y Baleares @ 2019-07</v>
      </c>
      <c r="C325" s="16" t="str">
        <v>Península y Baleares</v>
      </c>
      <c r="D325" s="9" t="n">
        <v>43647</v>
      </c>
      <c r="E325" s="34" t="n">
        <v>1646.9</v>
      </c>
      <c r="F325" s="34" t="n">
        <v>1478.5</v>
      </c>
      <c r="G325" s="34" t="n">
        <v>1885.8</v>
      </c>
      <c r="H325" s="34" t="n">
        <v>1135.9</v>
      </c>
      <c r="I325" s="34" t="n">
        <v>2064.4</v>
      </c>
      <c r="J325" s="34" t="n">
        <v>792.8</v>
      </c>
      <c r="K325" s="34" t="n">
        <v>5417.4</v>
      </c>
    </row>
    <row r="326" ht="21" customHeight="1">
      <c r="B326" s="3" t="str">
        <v>Península y Baleares @ 2019-08</v>
      </c>
      <c r="C326" s="16" t="str">
        <v>Península y Baleares</v>
      </c>
      <c r="D326" s="9" t="n">
        <v>43678</v>
      </c>
      <c r="E326" s="34" t="n">
        <v>1652</v>
      </c>
      <c r="F326" s="34" t="n">
        <v>1482</v>
      </c>
      <c r="G326" s="34" t="n">
        <v>1888.4</v>
      </c>
      <c r="H326" s="34" t="n">
        <v>1132</v>
      </c>
      <c r="I326" s="34" t="n">
        <v>1958.3</v>
      </c>
      <c r="J326" s="34" t="n">
        <v>779.7</v>
      </c>
      <c r="K326" s="34" t="n">
        <v>5310</v>
      </c>
    </row>
    <row r="327" ht="21" customHeight="1">
      <c r="B327" s="3" t="str">
        <v>Península y Baleares @ 2019-09</v>
      </c>
      <c r="C327" s="16" t="str">
        <v>Península y Baleares</v>
      </c>
      <c r="D327" s="9" t="n">
        <v>43709</v>
      </c>
      <c r="E327" s="34" t="n">
        <v>1644.5</v>
      </c>
      <c r="F327" s="34" t="n">
        <v>1483.3</v>
      </c>
      <c r="G327" s="34" t="n">
        <v>1891.2</v>
      </c>
      <c r="H327" s="34" t="n">
        <v>1117.7</v>
      </c>
      <c r="I327" s="34" t="n">
        <v>2060.7</v>
      </c>
      <c r="J327" s="34" t="n">
        <v>771.6</v>
      </c>
      <c r="K327" s="34" t="n">
        <v>4990.5</v>
      </c>
    </row>
    <row r="328" ht="21" customHeight="1">
      <c r="B328" s="3" t="str">
        <v>Península y Baleares @ 2019-10</v>
      </c>
      <c r="C328" s="16" t="str">
        <v>Península y Baleares</v>
      </c>
      <c r="D328" s="9" t="n">
        <v>43739</v>
      </c>
      <c r="E328" s="34" t="n">
        <v>1642.2</v>
      </c>
      <c r="F328" s="34" t="n">
        <v>1483.5</v>
      </c>
      <c r="G328" s="34" t="n">
        <v>1890.9</v>
      </c>
      <c r="H328" s="34" t="n">
        <v>1099.7</v>
      </c>
      <c r="I328" s="34" t="n">
        <v>2022.2</v>
      </c>
      <c r="J328" s="34" t="n">
        <v>773.4</v>
      </c>
      <c r="K328" s="34" t="n">
        <v>5028.5</v>
      </c>
    </row>
    <row r="329" ht="21" customHeight="1">
      <c r="B329" s="3" t="str">
        <v>Península y Baleares @ 2019-11</v>
      </c>
      <c r="C329" s="16" t="str">
        <v>Península y Baleares</v>
      </c>
      <c r="D329" s="9" t="n">
        <v>43770</v>
      </c>
      <c r="E329" s="34" t="n">
        <v>1638.6</v>
      </c>
      <c r="F329" s="34" t="n">
        <v>1487.1</v>
      </c>
      <c r="G329" s="34" t="n">
        <v>1891.1</v>
      </c>
      <c r="H329" s="34" t="n">
        <v>1075.8</v>
      </c>
      <c r="I329" s="34" t="n">
        <v>2059.2</v>
      </c>
      <c r="J329" s="34" t="n">
        <v>782.1</v>
      </c>
      <c r="K329" s="34" t="n">
        <v>4650.4</v>
      </c>
    </row>
    <row r="330" ht="21" customHeight="1">
      <c r="B330" s="3" t="str">
        <v>Península y Baleares @ 2019-12</v>
      </c>
      <c r="C330" s="16" t="str">
        <v>Península y Baleares</v>
      </c>
      <c r="D330" s="9" t="n">
        <v>43800</v>
      </c>
      <c r="E330" s="34" t="n">
        <v>1643.6</v>
      </c>
      <c r="F330" s="34" t="n">
        <v>1485.1</v>
      </c>
      <c r="G330" s="34" t="n">
        <v>1891.8</v>
      </c>
      <c r="H330" s="34" t="n">
        <v>1076.1</v>
      </c>
      <c r="I330" s="34" t="n">
        <v>2124.4</v>
      </c>
      <c r="J330" s="34" t="n">
        <v>785.1</v>
      </c>
      <c r="K330" s="34" t="n">
        <v>4487.4</v>
      </c>
    </row>
    <row r="331" ht="21" customHeight="1">
      <c r="B331" s="3" t="str">
        <v>Península y Baleares @ 2020-01</v>
      </c>
      <c r="C331" s="16" t="str">
        <v>Península y Baleares</v>
      </c>
      <c r="D331" s="9" t="n">
        <v>43831</v>
      </c>
      <c r="E331" s="34" t="n">
        <v>1654.8</v>
      </c>
      <c r="F331" s="34" t="n">
        <v>1483.8</v>
      </c>
      <c r="G331" s="34" t="n">
        <v>1894.3</v>
      </c>
      <c r="H331" s="34" t="n">
        <v>1098.5</v>
      </c>
      <c r="I331" s="34" t="n">
        <v>2064.5</v>
      </c>
      <c r="J331" s="34" t="n">
        <v>783.7</v>
      </c>
      <c r="K331" s="34" t="n">
        <v>4713.9</v>
      </c>
    </row>
    <row r="332" ht="21" customHeight="1">
      <c r="B332" s="3" t="str">
        <v>Península y Baleares @ 2020-02</v>
      </c>
      <c r="C332" s="16" t="str">
        <v>Península y Baleares</v>
      </c>
      <c r="D332" s="9" t="n">
        <v>43862</v>
      </c>
      <c r="E332" s="34" t="n">
        <v>1667.7</v>
      </c>
      <c r="F332" s="34" t="n">
        <v>1493.5</v>
      </c>
      <c r="G332" s="34" t="n">
        <v>1895</v>
      </c>
      <c r="H332" s="34" t="n">
        <v>1095.3</v>
      </c>
      <c r="I332" s="34" t="n">
        <v>1996.4</v>
      </c>
      <c r="J332" s="34" t="n">
        <v>767.6</v>
      </c>
      <c r="K332" s="34" t="n">
        <v>5306.9</v>
      </c>
    </row>
    <row r="333" ht="21" customHeight="1">
      <c r="B333" s="3" t="str">
        <v>Península y Baleares @ 2020-03</v>
      </c>
      <c r="C333" s="16" t="str">
        <v>Península y Baleares</v>
      </c>
      <c r="D333" s="9" t="n">
        <v>43891</v>
      </c>
      <c r="E333" s="34" t="n">
        <v>1663.7</v>
      </c>
      <c r="F333" s="34" t="n">
        <v>1506</v>
      </c>
      <c r="G333" s="34" t="n">
        <v>1900.2</v>
      </c>
      <c r="H333" s="34" t="n">
        <v>1092.9</v>
      </c>
      <c r="I333" s="34" t="n">
        <v>1808.5</v>
      </c>
      <c r="J333" s="34" t="n">
        <v>759</v>
      </c>
      <c r="K333" s="34" t="n">
        <v>5223.4</v>
      </c>
    </row>
    <row r="334" ht="21" customHeight="1">
      <c r="B334" s="3" t="str">
        <v>Península y Baleares @ 2020-04</v>
      </c>
      <c r="C334" s="16" t="str">
        <v>Península y Baleares</v>
      </c>
      <c r="D334" s="9" t="n">
        <v>43922</v>
      </c>
      <c r="E334" s="34" t="n">
        <v>1661.3</v>
      </c>
      <c r="F334" s="34" t="n">
        <v>1506.2</v>
      </c>
      <c r="G334" s="34" t="n">
        <v>1897.6</v>
      </c>
      <c r="H334" s="34" t="n">
        <v>1083.2</v>
      </c>
      <c r="I334" s="34" t="n">
        <v>1852.8</v>
      </c>
      <c r="J334" s="34" t="n">
        <v>752.6</v>
      </c>
      <c r="K334" s="34" t="n">
        <v>4354.7</v>
      </c>
    </row>
    <row r="335" ht="21" customHeight="1">
      <c r="B335" s="3" t="str">
        <v>Península y Baleares @ 2020-05</v>
      </c>
      <c r="C335" s="16" t="str">
        <v>Península y Baleares</v>
      </c>
      <c r="D335" s="9" t="n">
        <v>43952</v>
      </c>
      <c r="E335" s="34" t="n">
        <v>1656.8</v>
      </c>
      <c r="F335" s="34" t="n">
        <v>1509.9</v>
      </c>
      <c r="G335" s="34" t="n">
        <v>1897.4</v>
      </c>
      <c r="H335" s="34" t="n">
        <v>1063.4</v>
      </c>
      <c r="I335" s="34" t="n">
        <v>1871.5</v>
      </c>
      <c r="J335" s="34" t="n">
        <v>732.8</v>
      </c>
      <c r="K335" s="34" t="n">
        <v>3634.1</v>
      </c>
    </row>
    <row r="336" ht="21" customHeight="1">
      <c r="B336" s="3" t="str">
        <v>Península y Baleares @ 2020-06</v>
      </c>
      <c r="C336" s="16" t="str">
        <v>Península y Baleares</v>
      </c>
      <c r="D336" s="9" t="n">
        <v>43983</v>
      </c>
      <c r="E336" s="34" t="n">
        <v>1654</v>
      </c>
      <c r="F336" s="34" t="n">
        <v>1510.6</v>
      </c>
      <c r="G336" s="34" t="n">
        <v>1898</v>
      </c>
      <c r="H336" s="34" t="n">
        <v>1052.3</v>
      </c>
      <c r="I336" s="34" t="n">
        <v>1977.2</v>
      </c>
      <c r="J336" s="34" t="n">
        <v>731.5</v>
      </c>
      <c r="K336" s="34" t="n">
        <v>4036.2</v>
      </c>
    </row>
    <row r="337" ht="21" customHeight="1">
      <c r="B337" s="3" t="str">
        <v>Península y Baleares @ 2020-07</v>
      </c>
      <c r="C337" s="16" t="str">
        <v>Península y Baleares</v>
      </c>
      <c r="D337" s="9" t="n">
        <v>44013</v>
      </c>
      <c r="E337" s="34" t="n">
        <v>1649.3</v>
      </c>
      <c r="F337" s="34" t="n">
        <v>1522.1</v>
      </c>
      <c r="G337" s="34" t="n">
        <v>1900.1</v>
      </c>
      <c r="H337" s="34" t="n">
        <v>1047.7</v>
      </c>
      <c r="I337" s="34" t="n">
        <v>2071.2</v>
      </c>
      <c r="J337" s="34" t="n">
        <v>732.1</v>
      </c>
      <c r="K337" s="34" t="n">
        <v>4524.9</v>
      </c>
    </row>
    <row r="338" ht="21" customHeight="1">
      <c r="B338" s="3" t="str">
        <v>Península y Baleares @ 2020-08</v>
      </c>
      <c r="C338" s="16" t="str">
        <v>Península y Baleares</v>
      </c>
      <c r="D338" s="9" t="n">
        <v>44044</v>
      </c>
      <c r="E338" s="34" t="n">
        <v>1645.5</v>
      </c>
      <c r="F338" s="34" t="n">
        <v>1523</v>
      </c>
      <c r="G338" s="34" t="n">
        <v>1900.3</v>
      </c>
      <c r="H338" s="34" t="n">
        <v>1051.2</v>
      </c>
      <c r="I338" s="34" t="n">
        <v>2049.7</v>
      </c>
      <c r="J338" s="34" t="n">
        <v>749.7</v>
      </c>
      <c r="K338" s="34" t="n">
        <v>5047.7</v>
      </c>
    </row>
    <row r="339" ht="21" customHeight="1">
      <c r="B339" s="3" t="str">
        <v>Península y Baleares @ 2020-09</v>
      </c>
      <c r="C339" s="16" t="str">
        <v>Península y Baleares</v>
      </c>
      <c r="D339" s="9" t="n">
        <v>44075</v>
      </c>
      <c r="E339" s="34" t="n">
        <v>1648.9</v>
      </c>
      <c r="F339" s="34" t="n">
        <v>1526</v>
      </c>
      <c r="G339" s="34" t="n">
        <v>1902.1</v>
      </c>
      <c r="H339" s="34" t="n">
        <v>1053.9</v>
      </c>
      <c r="I339" s="34" t="n">
        <v>2113.9</v>
      </c>
      <c r="J339" s="34" t="n">
        <v>738.7</v>
      </c>
      <c r="K339" s="34" t="n">
        <v>5102.7</v>
      </c>
    </row>
    <row r="340" ht="21" customHeight="1">
      <c r="B340" s="3" t="str">
        <v>Península y Baleares @ 2020-10</v>
      </c>
      <c r="C340" s="16" t="str">
        <v>Península y Baleares</v>
      </c>
      <c r="D340" s="9" t="n">
        <v>44105</v>
      </c>
      <c r="E340" s="34" t="n">
        <v>1650.3</v>
      </c>
      <c r="F340" s="34" t="n">
        <v>1522.9</v>
      </c>
      <c r="G340" s="34" t="n">
        <v>1902.8</v>
      </c>
      <c r="H340" s="34" t="n">
        <v>1069.7</v>
      </c>
      <c r="I340" s="34" t="n">
        <v>2126.8</v>
      </c>
      <c r="J340" s="34" t="n">
        <v>751.6</v>
      </c>
      <c r="K340" s="34" t="n">
        <v>5075.1</v>
      </c>
    </row>
    <row r="341" ht="21" customHeight="1">
      <c r="B341" s="3" t="str">
        <v>Península y Baleares @ 2020-11</v>
      </c>
      <c r="C341" s="16" t="str">
        <v>Península y Baleares</v>
      </c>
      <c r="D341" s="9" t="n">
        <v>44136</v>
      </c>
      <c r="E341" s="34" t="n">
        <v>1653.5</v>
      </c>
      <c r="F341" s="34" t="n">
        <v>1522</v>
      </c>
      <c r="G341" s="34" t="n">
        <v>1906.6</v>
      </c>
      <c r="H341" s="34" t="n">
        <v>1070</v>
      </c>
      <c r="I341" s="34" t="n">
        <v>2198.3</v>
      </c>
      <c r="J341" s="34" t="n">
        <v>753</v>
      </c>
      <c r="K341" s="34" t="n">
        <v>4872.6</v>
      </c>
    </row>
    <row r="342" ht="21" customHeight="1">
      <c r="B342" s="3" t="str">
        <v>Península y Baleares @ 2020-12</v>
      </c>
      <c r="C342" s="16" t="str">
        <v>Península y Baleares</v>
      </c>
      <c r="D342" s="9" t="n">
        <v>44166</v>
      </c>
      <c r="E342" s="34" t="n">
        <v>1647</v>
      </c>
      <c r="F342" s="34" t="n">
        <v>1521.3</v>
      </c>
      <c r="G342" s="34" t="n">
        <v>1906</v>
      </c>
      <c r="H342" s="34" t="n">
        <v>1103.4</v>
      </c>
      <c r="I342" s="34" t="n">
        <v>2338.3</v>
      </c>
      <c r="J342" s="34" t="n">
        <v>758.9</v>
      </c>
      <c r="K342" s="34" t="n">
        <v>5002.2</v>
      </c>
    </row>
    <row r="343" ht="21" customHeight="1">
      <c r="B343" s="3" t="str">
        <v>Península y Baleares @ 2021-01</v>
      </c>
      <c r="C343" s="16" t="str">
        <v>Península y Baleares</v>
      </c>
      <c r="D343" s="9" t="n">
        <v>44197</v>
      </c>
      <c r="E343" s="34" t="n">
        <v>1659.5</v>
      </c>
      <c r="F343" s="34" t="n">
        <v>1523.5</v>
      </c>
      <c r="G343" s="34" t="n">
        <v>1905.5</v>
      </c>
      <c r="H343" s="34" t="n">
        <v>1188</v>
      </c>
      <c r="I343" s="34" t="n">
        <v>2408.3</v>
      </c>
      <c r="J343" s="34" t="n">
        <v>775.3</v>
      </c>
      <c r="K343" s="34" t="n">
        <v>5101.4</v>
      </c>
    </row>
    <row r="344" ht="21" customHeight="1">
      <c r="B344" s="3" t="str">
        <v>Península y Baleares @ 2021-02</v>
      </c>
      <c r="C344" s="16" t="str">
        <v>Península y Baleares</v>
      </c>
      <c r="D344" s="9" t="n">
        <v>44228</v>
      </c>
      <c r="E344" s="34" t="n">
        <v>1660.7</v>
      </c>
      <c r="F344" s="34" t="n">
        <v>1529</v>
      </c>
      <c r="G344" s="34" t="n">
        <v>1919.4</v>
      </c>
      <c r="H344" s="34" t="n">
        <v>1239.9</v>
      </c>
      <c r="I344" s="34" t="n">
        <v>2583</v>
      </c>
      <c r="J344" s="34" t="n">
        <v>781.2</v>
      </c>
      <c r="K344" s="34" t="n">
        <v>5315.1</v>
      </c>
    </row>
    <row r="345" ht="21" customHeight="1">
      <c r="B345" s="3" t="str">
        <v>Península y Baleares @ 2021-03</v>
      </c>
      <c r="C345" s="16" t="str">
        <v>Península y Baleares</v>
      </c>
      <c r="D345" s="9" t="n">
        <v>44256</v>
      </c>
      <c r="E345" s="34" t="n">
        <v>1657.1</v>
      </c>
      <c r="F345" s="34" t="n">
        <v>1528.2</v>
      </c>
      <c r="G345" s="34" t="n">
        <v>1932.5</v>
      </c>
      <c r="H345" s="34" t="n">
        <v>1261.1</v>
      </c>
      <c r="I345" s="34" t="n">
        <v>2739.7</v>
      </c>
      <c r="J345" s="34" t="n">
        <v>799.9</v>
      </c>
      <c r="K345" s="34" t="n">
        <v>5617.5</v>
      </c>
    </row>
    <row r="346" ht="21" customHeight="1">
      <c r="B346" s="3" t="str">
        <v>Península y Baleares @ 2021-04</v>
      </c>
      <c r="C346" s="16" t="str">
        <v>Península y Baleares</v>
      </c>
      <c r="D346" s="9" t="n">
        <v>44287</v>
      </c>
      <c r="E346" s="34" t="n">
        <v>1659.3</v>
      </c>
      <c r="F346" s="34" t="n">
        <v>1519.7</v>
      </c>
      <c r="G346" s="34" t="n">
        <v>1937.7</v>
      </c>
      <c r="H346" s="34" t="n">
        <v>1280.3</v>
      </c>
      <c r="I346" s="34" t="n">
        <v>2861.3</v>
      </c>
      <c r="J346" s="34" t="n">
        <v>817.3</v>
      </c>
      <c r="K346" s="34" t="n">
        <v>5770.1</v>
      </c>
    </row>
    <row r="347" ht="21" customHeight="1">
      <c r="B347" s="3" t="str">
        <v>Península y Baleares @ 2021-05</v>
      </c>
      <c r="C347" s="16" t="str">
        <v>Península y Baleares</v>
      </c>
      <c r="D347" s="9" t="n">
        <v>44317</v>
      </c>
      <c r="E347" s="34" t="n">
        <v>1661.6</v>
      </c>
      <c r="F347" s="34" t="n">
        <v>1522.8</v>
      </c>
      <c r="G347" s="34" t="n">
        <v>1957.8</v>
      </c>
      <c r="H347" s="34" t="n">
        <v>1357</v>
      </c>
      <c r="I347" s="34" t="n">
        <v>3052.7</v>
      </c>
      <c r="J347" s="34" t="n">
        <v>853.5</v>
      </c>
      <c r="K347" s="34" t="n">
        <v>5741.7</v>
      </c>
    </row>
    <row r="348" ht="21" customHeight="1">
      <c r="B348" s="3" t="str">
        <v>Península y Baleares @ 2021-06</v>
      </c>
      <c r="C348" s="16" t="str">
        <v>Península y Baleares</v>
      </c>
      <c r="D348" s="9" t="n">
        <v>44348</v>
      </c>
      <c r="E348" s="34" t="n">
        <v>1671.5</v>
      </c>
      <c r="F348" s="34" t="n">
        <v>1524.9</v>
      </c>
      <c r="G348" s="34" t="n">
        <v>1985.6</v>
      </c>
      <c r="H348" s="34" t="n">
        <v>1441.4</v>
      </c>
      <c r="I348" s="34" t="n">
        <v>2853</v>
      </c>
      <c r="J348" s="34" t="n">
        <v>881.1</v>
      </c>
      <c r="K348" s="34" t="n">
        <v>5988.1</v>
      </c>
    </row>
    <row r="349" ht="21" customHeight="1">
      <c r="B349" s="3" t="str">
        <v>Península y Baleares @ 2021-07</v>
      </c>
      <c r="C349" s="16" t="str">
        <v>Península y Baleares</v>
      </c>
      <c r="D349" s="9" t="n">
        <v>44378</v>
      </c>
      <c r="E349" s="34" t="n">
        <v>1668.5</v>
      </c>
      <c r="F349" s="34" t="n">
        <v>1527.8</v>
      </c>
      <c r="G349" s="34" t="n">
        <v>2012.2</v>
      </c>
      <c r="H349" s="34" t="n">
        <v>1544.5</v>
      </c>
      <c r="I349" s="34" t="n">
        <v>2883</v>
      </c>
      <c r="J349" s="34" t="n">
        <v>915.5</v>
      </c>
      <c r="K349" s="34" t="n">
        <v>6271.4</v>
      </c>
    </row>
    <row r="350" ht="21" customHeight="1">
      <c r="B350" s="3" t="str">
        <v>Península y Baleares @ 2021-08</v>
      </c>
      <c r="C350" s="16" t="str">
        <v>Península y Baleares</v>
      </c>
      <c r="D350" s="9" t="n">
        <v>44409</v>
      </c>
      <c r="E350" s="34" t="n">
        <v>1679.3</v>
      </c>
      <c r="F350" s="34" t="n">
        <v>1532.7</v>
      </c>
      <c r="G350" s="34" t="n">
        <v>2022.4</v>
      </c>
      <c r="H350" s="34" t="n">
        <v>1569.7</v>
      </c>
      <c r="I350" s="34" t="n">
        <v>2877.7</v>
      </c>
      <c r="J350" s="34" t="n">
        <v>969</v>
      </c>
      <c r="K350" s="34" t="n">
        <v>6433.7</v>
      </c>
    </row>
    <row r="351" ht="21" customHeight="1">
      <c r="B351" s="3" t="str">
        <v>Península y Baleares @ 2021-09</v>
      </c>
      <c r="C351" s="16" t="str">
        <v>Península y Baleares</v>
      </c>
      <c r="D351" s="9" t="n">
        <v>44440</v>
      </c>
      <c r="E351" s="34" t="n">
        <v>1677.3</v>
      </c>
      <c r="F351" s="34" t="n">
        <v>1558.2</v>
      </c>
      <c r="G351" s="34" t="n">
        <v>2027</v>
      </c>
      <c r="H351" s="34" t="n">
        <v>1603.1</v>
      </c>
      <c r="I351" s="34" t="n">
        <v>2855.6</v>
      </c>
      <c r="J351" s="34" t="n">
        <v>1002.4</v>
      </c>
      <c r="K351" s="34" t="n">
        <v>6532</v>
      </c>
    </row>
    <row r="352" ht="21" customHeight="1">
      <c r="B352" s="3" t="str">
        <v>Península y Baleares @ 2021-10</v>
      </c>
      <c r="C352" s="16" t="str">
        <v>Península y Baleares</v>
      </c>
      <c r="D352" s="9" t="n">
        <v>44470</v>
      </c>
      <c r="E352" s="34" t="n">
        <v>1684.4</v>
      </c>
      <c r="F352" s="34" t="n">
        <v>1591.8</v>
      </c>
      <c r="G352" s="34" t="n">
        <v>2048.9</v>
      </c>
      <c r="H352" s="34" t="n">
        <v>1605.6</v>
      </c>
      <c r="I352" s="34" t="n">
        <v>3091.6</v>
      </c>
      <c r="J352" s="34" t="n">
        <v>1061</v>
      </c>
      <c r="K352" s="34" t="n">
        <v>6813</v>
      </c>
    </row>
    <row r="353" ht="21" customHeight="1">
      <c r="B353" s="3" t="str">
        <v>Península y Baleares @ 2021-11</v>
      </c>
      <c r="C353" s="16" t="str">
        <v>Península y Baleares</v>
      </c>
      <c r="D353" s="9" t="n">
        <v>44501</v>
      </c>
      <c r="E353" s="34" t="n">
        <v>1715.3</v>
      </c>
      <c r="F353" s="34" t="n">
        <v>1627.8</v>
      </c>
      <c r="G353" s="34" t="n">
        <v>2060.2</v>
      </c>
      <c r="H353" s="34" t="n">
        <v>1612</v>
      </c>
      <c r="I353" s="34" t="n">
        <v>3101.5</v>
      </c>
      <c r="J353" s="34" t="n">
        <v>1085.5</v>
      </c>
      <c r="K353" s="34" t="n">
        <v>7162.6</v>
      </c>
    </row>
    <row r="354" ht="21" customHeight="1">
      <c r="B354" s="3" t="str">
        <v>Península y Baleares @ 2021-12</v>
      </c>
      <c r="C354" s="16" t="str">
        <v>Península y Baleares</v>
      </c>
      <c r="D354" s="9" t="n">
        <v>44531</v>
      </c>
      <c r="E354" s="34" t="n">
        <v>1711.7</v>
      </c>
      <c r="F354" s="34" t="n">
        <v>1707.4</v>
      </c>
      <c r="G354" s="34" t="n">
        <v>2070.3</v>
      </c>
      <c r="H354" s="34" t="n">
        <v>1632.8</v>
      </c>
      <c r="I354" s="34" t="n">
        <v>3103.4</v>
      </c>
      <c r="J354" s="34" t="n">
        <v>1084.7</v>
      </c>
      <c r="K354" s="34" t="n">
        <v>6790.4</v>
      </c>
    </row>
    <row r="355" ht="21" customHeight="1">
      <c r="B355" s="3" t="str">
        <v>Península y Baleares @ 2022-01</v>
      </c>
      <c r="C355" s="16" t="str">
        <v>Península y Baleares</v>
      </c>
      <c r="D355" s="9" t="n">
        <v>44562</v>
      </c>
      <c r="E355" s="34" t="n">
        <v>1812.3</v>
      </c>
      <c r="F355" s="34" t="n">
        <v>1855.2</v>
      </c>
      <c r="G355" s="34" t="n">
        <v>2102.5</v>
      </c>
      <c r="H355" s="34" t="n">
        <v>1689.7</v>
      </c>
      <c r="I355" s="34" t="n">
        <v>3085.2</v>
      </c>
      <c r="J355" s="34" t="n">
        <v>1124.7</v>
      </c>
      <c r="K355" s="34" t="n">
        <v>6857.4</v>
      </c>
    </row>
    <row r="356" ht="21" customHeight="1">
      <c r="B356" s="3" t="str">
        <v>Península y Baleares @ 2022-02</v>
      </c>
      <c r="C356" s="16" t="str">
        <v>Península y Baleares</v>
      </c>
      <c r="D356" s="9" t="n">
        <v>44593</v>
      </c>
      <c r="E356" s="34" t="n">
        <v>1855.3</v>
      </c>
      <c r="F356" s="34" t="n">
        <v>1996.4</v>
      </c>
      <c r="G356" s="34" t="n">
        <v>2232.8</v>
      </c>
      <c r="H356" s="34" t="n">
        <v>1721.1</v>
      </c>
      <c r="I356" s="34" t="n">
        <v>3183.8</v>
      </c>
      <c r="J356" s="34" t="n">
        <v>1178.1</v>
      </c>
      <c r="K356" s="34" t="n">
        <v>7594.5</v>
      </c>
    </row>
    <row r="357" ht="21" customHeight="1">
      <c r="B357" s="3" t="str">
        <v>Península y Baleares @ 2022-03</v>
      </c>
      <c r="C357" s="16" t="str">
        <v>Península y Baleares</v>
      </c>
      <c r="D357" s="9" t="n">
        <v>44621</v>
      </c>
      <c r="E357" s="34" t="n">
        <v>1858.4</v>
      </c>
      <c r="F357" s="34" t="n">
        <v>2132.8</v>
      </c>
      <c r="G357" s="34" t="n">
        <v>2251.6</v>
      </c>
      <c r="H357" s="34" t="n">
        <v>1841.6</v>
      </c>
      <c r="I357" s="34" t="n">
        <v>3318.5</v>
      </c>
      <c r="J357" s="34" t="n">
        <v>1243.3</v>
      </c>
      <c r="K357" s="34" t="n">
        <v>8107.6</v>
      </c>
    </row>
    <row r="358" ht="21" customHeight="1">
      <c r="B358" s="3" t="str">
        <v>Península y Baleares @ 2022-04</v>
      </c>
      <c r="C358" s="16" t="str">
        <v>Península y Baleares</v>
      </c>
      <c r="D358" s="9" t="n">
        <v>44652</v>
      </c>
      <c r="E358" s="34" t="n">
        <v>1880.9</v>
      </c>
      <c r="F358" s="34" t="n">
        <v>2234.6</v>
      </c>
      <c r="G358" s="34" t="n">
        <v>2265.4</v>
      </c>
      <c r="H358" s="34" t="n">
        <v>2031</v>
      </c>
      <c r="I358" s="34" t="n">
        <v>3413.3</v>
      </c>
      <c r="J358" s="34" t="n">
        <v>1326.7</v>
      </c>
      <c r="K358" s="34" t="n">
        <v>9288.5</v>
      </c>
    </row>
    <row r="359" ht="21" customHeight="1">
      <c r="B359" s="3" t="str">
        <v>Península y Baleares @ 2022-05</v>
      </c>
      <c r="C359" s="16" t="str">
        <v>Península y Baleares</v>
      </c>
      <c r="D359" s="9" t="n">
        <v>44682</v>
      </c>
      <c r="E359" s="34" t="n">
        <v>1974.6</v>
      </c>
      <c r="F359" s="34" t="n">
        <v>2238</v>
      </c>
      <c r="G359" s="34" t="n">
        <v>2301.1</v>
      </c>
      <c r="H359" s="34" t="n">
        <v>2100.5</v>
      </c>
      <c r="I359" s="34" t="n">
        <v>3189.8</v>
      </c>
      <c r="J359" s="34" t="n">
        <v>1355.8</v>
      </c>
      <c r="K359" s="34" t="n">
        <v>9065</v>
      </c>
    </row>
    <row r="360" ht="21" customHeight="1">
      <c r="B360" s="3" t="str">
        <v>Península y Baleares @ 2022-06</v>
      </c>
      <c r="C360" s="16" t="str">
        <v>Península y Baleares</v>
      </c>
      <c r="D360" s="9" t="n">
        <v>44713</v>
      </c>
      <c r="E360" s="34" t="n">
        <v>2019</v>
      </c>
      <c r="F360" s="34" t="n">
        <v>2245.1</v>
      </c>
      <c r="G360" s="34" t="n">
        <v>2312.1</v>
      </c>
      <c r="H360" s="34" t="n">
        <v>1993.1</v>
      </c>
      <c r="I360" s="34" t="n">
        <v>3119.5</v>
      </c>
      <c r="J360" s="34" t="n">
        <v>1307.1</v>
      </c>
      <c r="K360" s="34" t="n">
        <v>9251.5</v>
      </c>
    </row>
    <row r="361" ht="21" customHeight="1">
      <c r="B361" s="3" t="str">
        <v>Península y Baleares @ 2022-07</v>
      </c>
      <c r="C361" s="16" t="str">
        <v>Península y Baleares</v>
      </c>
      <c r="D361" s="9" t="n">
        <v>44743</v>
      </c>
      <c r="E361" s="34" t="n">
        <v>2034.6</v>
      </c>
      <c r="F361" s="34" t="n">
        <v>2295</v>
      </c>
      <c r="G361" s="34" t="n">
        <v>2323.5</v>
      </c>
      <c r="H361" s="34" t="n">
        <v>1867.8</v>
      </c>
      <c r="I361" s="34" t="n">
        <v>2631.5</v>
      </c>
      <c r="J361" s="34" t="n">
        <v>1283</v>
      </c>
      <c r="K361" s="34" t="n">
        <v>9112.7</v>
      </c>
    </row>
    <row r="362" ht="21" customHeight="1">
      <c r="B362" s="3" t="str">
        <v>Península y Baleares @ 2022-08</v>
      </c>
      <c r="C362" s="16" t="str">
        <v>Península y Baleares</v>
      </c>
      <c r="D362" s="9" t="n">
        <v>44774</v>
      </c>
      <c r="E362" s="34" t="n">
        <v>2037.3</v>
      </c>
      <c r="F362" s="34" t="n">
        <v>2285.5</v>
      </c>
      <c r="G362" s="34" t="n">
        <v>2338</v>
      </c>
      <c r="H362" s="34" t="n">
        <v>1838.5</v>
      </c>
      <c r="I362" s="34" t="n">
        <v>2817.5</v>
      </c>
      <c r="J362" s="34" t="n">
        <v>1248.7</v>
      </c>
      <c r="K362" s="34" t="n">
        <v>8805</v>
      </c>
    </row>
    <row r="363" ht="21" customHeight="1">
      <c r="B363" s="3" t="str">
        <v>Península y Baleares @ 2022-09</v>
      </c>
      <c r="C363" s="16" t="str">
        <v>Península y Baleares</v>
      </c>
      <c r="D363" s="9" t="n">
        <v>44805</v>
      </c>
      <c r="E363" s="34" t="n">
        <v>2044.8</v>
      </c>
      <c r="F363" s="34" t="n">
        <v>2309.2</v>
      </c>
      <c r="G363" s="34" t="n">
        <v>2336.1</v>
      </c>
      <c r="H363" s="34" t="n">
        <v>1861</v>
      </c>
      <c r="I363" s="34" t="n">
        <v>2829.7</v>
      </c>
      <c r="J363" s="34" t="n">
        <v>1237.5</v>
      </c>
      <c r="K363" s="34" t="n">
        <v>8195.7</v>
      </c>
    </row>
    <row r="364" ht="21" customHeight="1">
      <c r="B364" s="3" t="str">
        <v>Península y Baleares @ 2022-10</v>
      </c>
      <c r="C364" s="16" t="str">
        <v>Península y Baleares</v>
      </c>
      <c r="D364" s="9" t="n">
        <v>44835</v>
      </c>
      <c r="E364" s="34" t="n">
        <v>2064.3</v>
      </c>
      <c r="F364" s="34" t="n">
        <v>2311.4</v>
      </c>
      <c r="G364" s="34" t="n">
        <v>2334.1</v>
      </c>
      <c r="H364" s="34" t="n">
        <v>1829.1</v>
      </c>
      <c r="I364" s="34" t="n">
        <v>2820.6</v>
      </c>
      <c r="J364" s="34" t="n">
        <v>1181.6</v>
      </c>
      <c r="K364" s="34" t="n">
        <v>7333</v>
      </c>
    </row>
    <row r="365" ht="21" customHeight="1">
      <c r="B365" s="3" t="str">
        <v>Península y Baleares @ 2022-11</v>
      </c>
      <c r="C365" s="16" t="str">
        <v>Península y Baleares</v>
      </c>
      <c r="D365" s="9" t="n">
        <v>44866</v>
      </c>
      <c r="E365" s="34" t="n">
        <v>2074.2</v>
      </c>
      <c r="F365" s="34" t="n">
        <v>2327</v>
      </c>
      <c r="G365" s="34" t="n">
        <v>2332.2</v>
      </c>
      <c r="H365" s="34" t="n">
        <v>1750.5</v>
      </c>
      <c r="I365" s="34" t="n">
        <v>2895.6</v>
      </c>
      <c r="J365" s="34" t="n">
        <v>1170.6</v>
      </c>
      <c r="K365" s="34" t="n">
        <v>7428.4</v>
      </c>
    </row>
    <row r="366" ht="21" customHeight="1">
      <c r="B366" s="3" t="str">
        <v>Península y Baleares @ 2022-12</v>
      </c>
      <c r="C366" s="16" t="str">
        <v>Península y Baleares</v>
      </c>
      <c r="D366" s="9" t="n">
        <v>44896</v>
      </c>
      <c r="E366" s="34" t="n">
        <v>2080.3</v>
      </c>
      <c r="F366" s="34" t="n">
        <v>2322</v>
      </c>
      <c r="G366" s="34" t="n">
        <v>2330</v>
      </c>
      <c r="H366" s="34" t="n">
        <v>1699.3</v>
      </c>
      <c r="I366" s="34" t="n">
        <v>2849</v>
      </c>
      <c r="J366" s="34" t="n">
        <v>1149.9</v>
      </c>
      <c r="K366" s="34" t="n">
        <v>7648.9</v>
      </c>
    </row>
    <row r="367" ht="21" customHeight="1">
      <c r="B367" s="3" t="str">
        <v>Península y Baleares @ 2023-01</v>
      </c>
      <c r="C367" s="16" t="str">
        <v>Península y Baleares</v>
      </c>
      <c r="D367" s="9" t="n">
        <v>44927</v>
      </c>
      <c r="E367" s="34" t="n">
        <v>2182.5</v>
      </c>
      <c r="F367" s="34" t="n">
        <v>2362.4</v>
      </c>
      <c r="G367" s="34" t="n">
        <v>2341.7</v>
      </c>
      <c r="H367" s="34" t="n">
        <v>1682</v>
      </c>
      <c r="I367" s="34" t="n">
        <v>3176.5</v>
      </c>
      <c r="J367" s="34" t="n">
        <v>1140.6</v>
      </c>
      <c r="K367" s="34" t="n">
        <v>7167</v>
      </c>
    </row>
    <row r="368" ht="21" customHeight="1">
      <c r="B368" s="3" t="str">
        <v>Península y Baleares @ 2023-02</v>
      </c>
      <c r="C368" s="16" t="str">
        <v>Península y Baleares</v>
      </c>
      <c r="D368" s="9" t="n">
        <v>44958</v>
      </c>
      <c r="E368" s="34" t="n">
        <v>2333.8</v>
      </c>
      <c r="F368" s="34" t="n">
        <v>2374.6</v>
      </c>
      <c r="G368" s="34" t="n">
        <v>2339.9</v>
      </c>
      <c r="H368" s="34" t="n">
        <v>1655.3</v>
      </c>
      <c r="I368" s="34" t="n">
        <v>3070</v>
      </c>
      <c r="J368" s="34" t="n">
        <v>1127.3</v>
      </c>
      <c r="K368" s="34" t="n">
        <v>6983.9</v>
      </c>
    </row>
    <row r="369" ht="21" customHeight="1">
      <c r="B369" s="3" t="str">
        <v>Península y Baleares @ 2023-03</v>
      </c>
      <c r="C369" s="16" t="str">
        <v>Península y Baleares</v>
      </c>
      <c r="D369" s="9" t="n">
        <v>44986</v>
      </c>
      <c r="E369" s="34" t="n">
        <v>2337.1</v>
      </c>
      <c r="F369" s="34" t="n">
        <v>2321.7</v>
      </c>
      <c r="G369" s="34" t="n">
        <v>2342.4</v>
      </c>
      <c r="H369" s="34" t="n">
        <v>1679</v>
      </c>
      <c r="I369" s="34" t="n">
        <v>2965.4</v>
      </c>
      <c r="J369" s="34" t="n">
        <v>1091.2</v>
      </c>
      <c r="K369" s="34" t="n">
        <v>7129.2</v>
      </c>
    </row>
    <row r="370" ht="21" customHeight="1">
      <c r="B370" s="3" t="str">
        <v>Península y Baleares @ 2023-04</v>
      </c>
      <c r="C370" s="16" t="str">
        <v>Península y Baleares</v>
      </c>
      <c r="D370" s="9" t="n">
        <v>45017</v>
      </c>
      <c r="E370" s="34" t="n">
        <v>2336.3</v>
      </c>
      <c r="F370" s="34" t="n">
        <v>2302.6</v>
      </c>
      <c r="G370" s="34" t="n">
        <v>2339</v>
      </c>
      <c r="H370" s="34" t="n">
        <v>1634.9</v>
      </c>
      <c r="I370" s="34" t="n">
        <v>2924.2</v>
      </c>
      <c r="J370" s="34" t="n">
        <v>1103.5</v>
      </c>
      <c r="K370" s="34" t="n">
        <v>7695.3</v>
      </c>
    </row>
    <row r="371" ht="21" customHeight="1">
      <c r="B371" s="3" t="str">
        <v>Península y Baleares @ 2023-05</v>
      </c>
      <c r="C371" s="16" t="str">
        <v>Península y Baleares</v>
      </c>
      <c r="D371" s="9" t="n">
        <v>45047</v>
      </c>
      <c r="E371" s="34" t="n">
        <v>2351</v>
      </c>
      <c r="F371" s="34" t="n">
        <v>2280.8</v>
      </c>
      <c r="G371" s="34" t="n">
        <v>2360.3</v>
      </c>
      <c r="H371" s="34" t="n">
        <v>1616.4</v>
      </c>
      <c r="I371" s="34" t="n">
        <v>2755.4</v>
      </c>
      <c r="J371" s="34" t="n">
        <v>1080.9</v>
      </c>
      <c r="K371" s="34" t="n">
        <v>7834.3</v>
      </c>
    </row>
    <row r="372" ht="21" customHeight="1">
      <c r="B372" s="3" t="str">
        <v>Península y Baleares @ 2023-06</v>
      </c>
      <c r="C372" s="16" t="str">
        <v>Península y Baleares</v>
      </c>
      <c r="D372" s="9" t="n">
        <v>45078</v>
      </c>
      <c r="E372" s="34" t="n">
        <v>2353.5</v>
      </c>
      <c r="F372" s="34" t="n">
        <v>2276.7</v>
      </c>
      <c r="G372" s="34" t="n">
        <v>2359.6</v>
      </c>
      <c r="H372" s="34" t="n">
        <v>1591.4</v>
      </c>
      <c r="I372" s="34" t="n">
        <v>2826.4</v>
      </c>
      <c r="J372" s="34" t="n">
        <v>1064.1</v>
      </c>
      <c r="K372" s="34" t="n">
        <v>7701.1</v>
      </c>
    </row>
    <row r="373" ht="21" customHeight="1">
      <c r="B373" s="3" t="str">
        <v>Península y Baleares @ 2023-07</v>
      </c>
      <c r="C373" s="16" t="str">
        <v>Península y Baleares</v>
      </c>
      <c r="D373" s="9" t="n">
        <v>45108</v>
      </c>
      <c r="E373" s="34" t="n">
        <v>2352.9</v>
      </c>
      <c r="F373" s="34" t="n">
        <v>2266.3</v>
      </c>
      <c r="G373" s="34" t="n">
        <v>2366.9</v>
      </c>
      <c r="H373" s="34" t="n">
        <v>1552.2</v>
      </c>
      <c r="I373" s="34" t="n">
        <v>2791.2</v>
      </c>
      <c r="J373" s="34" t="n">
        <v>1036.1</v>
      </c>
      <c r="K373" s="34" t="n">
        <v>7764.7</v>
      </c>
    </row>
    <row r="374" ht="21" customHeight="1">
      <c r="B374" s="3" t="str">
        <v>Península y Baleares @ 2023-08</v>
      </c>
      <c r="C374" s="16" t="str">
        <v>Península y Baleares</v>
      </c>
      <c r="D374" s="9" t="n">
        <v>45139</v>
      </c>
      <c r="E374" s="34" t="n">
        <v>2337.7</v>
      </c>
      <c r="F374" s="34" t="n">
        <v>2261.7</v>
      </c>
      <c r="G374" s="34" t="n">
        <v>2371.7</v>
      </c>
      <c r="H374" s="34" t="n">
        <v>1547.1</v>
      </c>
      <c r="I374" s="34" t="n">
        <v>2710.8</v>
      </c>
      <c r="J374" s="34" t="n">
        <v>1025.9</v>
      </c>
      <c r="K374" s="34" t="n">
        <v>8330.5</v>
      </c>
    </row>
    <row r="375" ht="21" customHeight="1">
      <c r="B375" s="3" t="str">
        <v>Península y Baleares @ 2023-09</v>
      </c>
      <c r="C375" s="16" t="str">
        <v>Península y Baleares</v>
      </c>
      <c r="D375" s="9" t="n">
        <v>45170</v>
      </c>
      <c r="E375" s="34" t="n">
        <v>2358</v>
      </c>
      <c r="F375" s="34" t="n">
        <v>2251.3</v>
      </c>
      <c r="G375" s="34" t="n">
        <v>2370.2</v>
      </c>
      <c r="H375" s="34" t="n">
        <v>1522.1</v>
      </c>
      <c r="I375" s="34" t="n">
        <v>2826.8</v>
      </c>
      <c r="J375" s="34" t="n">
        <v>1017.7</v>
      </c>
      <c r="K375" s="34" t="n">
        <v>8811.4</v>
      </c>
    </row>
    <row r="376" ht="21" customHeight="1">
      <c r="B376" s="3" t="str">
        <v>Península y Baleares @ 2023-10</v>
      </c>
      <c r="C376" s="16" t="str">
        <v>Península y Baleares</v>
      </c>
      <c r="D376" s="9" t="n">
        <v>45200</v>
      </c>
      <c r="E376" s="34" t="n">
        <v>2372.8</v>
      </c>
      <c r="F376" s="34" t="n">
        <v>2240</v>
      </c>
      <c r="G376" s="34" t="n">
        <v>2369.2</v>
      </c>
      <c r="H376" s="34" t="n">
        <v>1498.1</v>
      </c>
      <c r="I376" s="34" t="n">
        <v>2726.3</v>
      </c>
      <c r="J376" s="34" t="n">
        <v>1035.8</v>
      </c>
      <c r="K376" s="34" t="n">
        <v>8863.5</v>
      </c>
    </row>
    <row r="377" ht="21" customHeight="1">
      <c r="B377" s="3" t="str">
        <v>Península y Baleares @ 2023-11</v>
      </c>
      <c r="C377" s="16" t="str">
        <v>Península y Baleares</v>
      </c>
      <c r="D377" s="9" t="n">
        <v>45231</v>
      </c>
      <c r="E377" s="34" t="n">
        <v>2368.8</v>
      </c>
      <c r="F377" s="34" t="n">
        <v>2209.4</v>
      </c>
      <c r="G377" s="34" t="n">
        <v>2370.3</v>
      </c>
      <c r="H377" s="34" t="n">
        <v>1501.9</v>
      </c>
      <c r="I377" s="34" t="n">
        <v>2741.9</v>
      </c>
      <c r="J377" s="34" t="n">
        <v>1032.9</v>
      </c>
      <c r="K377" s="34" t="n">
        <v>8199.6</v>
      </c>
    </row>
    <row r="378" ht="21" customHeight="1">
      <c r="B378" s="3" t="str">
        <v>Península y Baleares @ 2023-12</v>
      </c>
      <c r="C378" s="16" t="str">
        <v>Península y Baleares</v>
      </c>
      <c r="D378" s="9" t="n">
        <v>45261</v>
      </c>
      <c r="E378" s="34" t="n">
        <v>2362.4</v>
      </c>
      <c r="F378" s="34" t="n">
        <v>2217.8</v>
      </c>
      <c r="G378" s="34" t="n">
        <v>2373.7</v>
      </c>
      <c r="H378" s="34" t="n">
        <v>1501.2</v>
      </c>
      <c r="I378" s="34" t="n">
        <v>2803.2</v>
      </c>
      <c r="J378" s="34" t="n">
        <v>1015.9</v>
      </c>
      <c r="K378" s="34" t="n">
        <v>7253.9</v>
      </c>
    </row>
    <row r="379" ht="21" customHeight="1">
      <c r="B379" s="3" t="str">
        <v>Península y Baleares @ 2024-01</v>
      </c>
      <c r="C379" s="16" t="str">
        <v>Península y Baleares</v>
      </c>
      <c r="D379" s="9" t="n">
        <v>45292</v>
      </c>
      <c r="E379" s="34" t="n">
        <v>2376.6</v>
      </c>
      <c r="F379" s="34" t="n">
        <v>2203.2</v>
      </c>
      <c r="G379" s="34" t="n">
        <v>2351.9</v>
      </c>
      <c r="H379" s="34" t="n">
        <v>1521.9</v>
      </c>
      <c r="I379" s="34" t="n">
        <v>2725.4</v>
      </c>
      <c r="J379" s="34" t="n">
        <v>995</v>
      </c>
      <c r="K379" s="34" t="n">
        <v>6770.1</v>
      </c>
    </row>
    <row r="380" ht="21" customHeight="1">
      <c r="B380" s="3" t="str">
        <v>Península y Baleares @ 2024-02</v>
      </c>
      <c r="C380" s="16" t="str">
        <v>Península y Baleares</v>
      </c>
      <c r="D380" s="9" t="n">
        <v>45323</v>
      </c>
      <c r="E380" s="34" t="n">
        <v>2394.8</v>
      </c>
      <c r="F380" s="34" t="n">
        <v>2200.9</v>
      </c>
      <c r="G380" s="34" t="n">
        <v>2354</v>
      </c>
      <c r="H380" s="34" t="n">
        <v>1513.6</v>
      </c>
      <c r="I380" s="34" t="n">
        <v>2755.2</v>
      </c>
      <c r="J380" s="34" t="n">
        <v>992.2</v>
      </c>
      <c r="K380" s="34" t="n">
        <v>7050.4</v>
      </c>
    </row>
    <row r="381" ht="21" customHeight="1">
      <c r="B381" s="3" t="str">
        <v>Península y Baleares @ 2024-03</v>
      </c>
      <c r="C381" s="16" t="str">
        <v>Península y Baleares</v>
      </c>
      <c r="D381" s="9" t="n">
        <v>45352</v>
      </c>
      <c r="E381" s="34" t="n">
        <v>2408.5</v>
      </c>
      <c r="F381" s="34" t="n">
        <v>2185.5</v>
      </c>
      <c r="G381" s="34" t="n">
        <v>2356.9</v>
      </c>
      <c r="H381" s="34" t="n">
        <v>1498.7</v>
      </c>
      <c r="I381" s="34" t="n">
        <v>2917.5</v>
      </c>
      <c r="J381" s="34" t="n">
        <v>996.8</v>
      </c>
      <c r="K381" s="34" t="n">
        <v>7297.1</v>
      </c>
    </row>
    <row r="382" ht="21" customHeight="1">
      <c r="B382" s="3" t="str">
        <v>Península y Baleares @ 2024-04</v>
      </c>
      <c r="C382" s="16" t="str">
        <v>Península y Baleares</v>
      </c>
      <c r="D382" s="9" t="n">
        <v>45383</v>
      </c>
      <c r="E382" s="34" t="n">
        <v>2410.4</v>
      </c>
      <c r="F382" s="34" t="n">
        <v>2186.5</v>
      </c>
      <c r="G382" s="34" t="n">
        <v>2356</v>
      </c>
      <c r="H382" s="34" t="n">
        <v>1485.1</v>
      </c>
      <c r="I382" s="34" t="n">
        <v>3170.8</v>
      </c>
      <c r="J382" s="34" t="n">
        <v>1014.1</v>
      </c>
      <c r="K382" s="34" t="n">
        <v>7296</v>
      </c>
    </row>
    <row r="383" ht="21" customHeight="1">
      <c r="B383" s="3" t="str">
        <v>Península y Baleares @ 2024-05</v>
      </c>
      <c r="C383" s="16" t="str">
        <v>Península y Baleares</v>
      </c>
      <c r="D383" s="9" t="n">
        <v>45413</v>
      </c>
      <c r="E383" s="34" t="n">
        <v>2409.4</v>
      </c>
      <c r="F383" s="34" t="n">
        <v>2151.5</v>
      </c>
      <c r="G383" s="34" t="n">
        <v>2362.7</v>
      </c>
      <c r="H383" s="34" t="n">
        <v>1485.8</v>
      </c>
      <c r="I383" s="34" t="n">
        <v>3368.1</v>
      </c>
      <c r="J383" s="34" t="n">
        <v>1046.1</v>
      </c>
      <c r="K383" s="34" t="n">
        <v>7553.7</v>
      </c>
    </row>
    <row r="384" ht="21" customHeight="1">
      <c r="B384" s="3" t="str">
        <v>Península y Baleares @ 2024-06</v>
      </c>
      <c r="C384" s="16" t="str">
        <v>Península y Baleares</v>
      </c>
      <c r="D384" s="9" t="n">
        <v>45444</v>
      </c>
      <c r="E384" s="34" t="n">
        <v>2394.7</v>
      </c>
      <c r="F384" s="34" t="n">
        <v>2166.7</v>
      </c>
      <c r="G384" s="34" t="n">
        <v>2371.6</v>
      </c>
      <c r="H384" s="34" t="n">
        <v>1491.8</v>
      </c>
      <c r="I384" s="34" t="n">
        <v>3218.4</v>
      </c>
      <c r="J384" s="34" t="n">
        <v>1066.1</v>
      </c>
      <c r="K384" s="34" t="n">
        <v>7737</v>
      </c>
    </row>
    <row r="385" ht="21" customHeight="1">
      <c r="B385" s="3" t="str">
        <v>Península y Baleares @ 2024-07</v>
      </c>
      <c r="C385" s="16" t="str">
        <v>Península y Baleares</v>
      </c>
      <c r="D385" s="9" t="n">
        <v>45474</v>
      </c>
      <c r="E385" s="34" t="n">
        <v>2403</v>
      </c>
      <c r="F385" s="34" t="n">
        <v>2156.6</v>
      </c>
      <c r="G385" s="34" t="n">
        <v>2368.2</v>
      </c>
      <c r="H385" s="34" t="n">
        <v>1491.7</v>
      </c>
      <c r="I385" s="34" t="n">
        <v>3147.1</v>
      </c>
      <c r="J385" s="34" t="n">
        <v>1072.3</v>
      </c>
      <c r="K385" s="34" t="n">
        <v>7759.7</v>
      </c>
    </row>
    <row r="386" ht="21" customHeight="1">
      <c r="B386" s="3" t="str">
        <v>Península y Baleares @ 2024-08</v>
      </c>
      <c r="C386" s="16" t="str">
        <v>Península y Baleares</v>
      </c>
      <c r="D386" s="9" t="n">
        <v>45505</v>
      </c>
      <c r="E386" s="34" t="n">
        <v>2396.7</v>
      </c>
      <c r="F386" s="34" t="n">
        <v>2151.6</v>
      </c>
      <c r="G386" s="34" t="n">
        <v>2370</v>
      </c>
      <c r="H386" s="34" t="n">
        <v>1492.1</v>
      </c>
      <c r="I386" s="34" t="n">
        <v>2957.3</v>
      </c>
      <c r="J386" s="34" t="n">
        <v>1059.6</v>
      </c>
      <c r="K386" s="34" t="n">
        <v>7947.1</v>
      </c>
    </row>
    <row r="387" ht="21" customHeight="1">
      <c r="B387" s="3" t="str">
        <v>Península y Baleares @ 2024-09</v>
      </c>
      <c r="C387" s="16" t="str">
        <v>Península y Baleares</v>
      </c>
      <c r="D387" s="9" t="n">
        <v>45536</v>
      </c>
      <c r="E387" s="34" t="n">
        <v>2406.8</v>
      </c>
      <c r="F387" s="34" t="n">
        <v>2159.9</v>
      </c>
      <c r="G387" s="34" t="n">
        <v>2371.9</v>
      </c>
      <c r="H387" s="34" t="n">
        <v>1480.9</v>
      </c>
      <c r="I387" s="34" t="n">
        <v>3029.9</v>
      </c>
      <c r="J387" s="34" t="n">
        <v>1047.9</v>
      </c>
      <c r="K387" s="34" t="n">
        <v>7330.7</v>
      </c>
    </row>
    <row r="388" ht="21" customHeight="1">
      <c r="B388" s="3" t="str">
        <v>Península y Baleares @ 2024-10</v>
      </c>
      <c r="C388" s="16" t="str">
        <v>Península y Baleares</v>
      </c>
      <c r="D388" s="9" t="n">
        <v>45566</v>
      </c>
      <c r="E388" s="34" t="n">
        <v>2379.9</v>
      </c>
      <c r="F388" s="34" t="n">
        <v>2136.9</v>
      </c>
      <c r="G388" s="34" t="n">
        <v>2380</v>
      </c>
      <c r="H388" s="34" t="n">
        <v>1450.9</v>
      </c>
      <c r="I388" s="34" t="n">
        <v>3114.6</v>
      </c>
      <c r="J388" s="34" t="n">
        <v>1062.1</v>
      </c>
      <c r="K388" s="34" t="n">
        <v>7299.3</v>
      </c>
    </row>
    <row r="389" ht="21" customHeight="1">
      <c r="B389" s="3" t="str">
        <v>Península y Baleares @ 2024-11</v>
      </c>
      <c r="C389" s="16" t="str">
        <v>Península y Baleares</v>
      </c>
      <c r="D389" s="9" t="n">
        <v>45597</v>
      </c>
      <c r="E389" s="34" t="n">
        <v>2382.4</v>
      </c>
      <c r="F389" s="34" t="n">
        <v>2135.4</v>
      </c>
      <c r="G389" s="34" t="n">
        <v>2375.2</v>
      </c>
      <c r="H389" s="34" t="n">
        <v>1434.7</v>
      </c>
      <c r="I389" s="34" t="n">
        <v>3067.7</v>
      </c>
      <c r="J389" s="34" t="n">
        <v>1081.5</v>
      </c>
      <c r="K389" s="34" t="n">
        <v>7742.4</v>
      </c>
    </row>
    <row r="390" ht="21" customHeight="1">
      <c r="B390" s="3" t="str">
        <v>Península y Baleares @ 2024-12</v>
      </c>
      <c r="C390" s="16" t="str">
        <v>Península y Baleares</v>
      </c>
      <c r="D390" s="9" t="n">
        <v>45627</v>
      </c>
      <c r="E390" s="34" t="n">
        <v>2375.7</v>
      </c>
      <c r="F390" s="34" t="n">
        <v>2150.2</v>
      </c>
      <c r="G390" s="34" t="n">
        <v>2375.6</v>
      </c>
      <c r="H390" s="34" t="n">
        <v>1445.1</v>
      </c>
      <c r="I390" s="34" t="n">
        <v>3060.8</v>
      </c>
      <c r="J390" s="34" t="n">
        <v>1092.2</v>
      </c>
      <c r="K390" s="34" t="n">
        <v>7478.4</v>
      </c>
    </row>
    <row r="391" ht="21" customHeight="1">
      <c r="B391" s="3" t="str">
        <v>Península y Baleares @ 2025-01</v>
      </c>
      <c r="C391" s="16" t="str">
        <v>Península y Baleares</v>
      </c>
      <c r="D391" s="9" t="n">
        <v>45658</v>
      </c>
      <c r="E391" s="34" t="n">
        <v>2382.3</v>
      </c>
      <c r="F391" s="34" t="n">
        <v>2133.5</v>
      </c>
      <c r="G391" s="34" t="n">
        <v>2432.7</v>
      </c>
      <c r="H391" s="34" t="n">
        <v>1457.9</v>
      </c>
      <c r="I391" s="34" t="n">
        <v>3141.7</v>
      </c>
      <c r="J391" s="34" t="n">
        <v>1100.7</v>
      </c>
      <c r="K391" s="34" t="n">
        <v>7528.2</v>
      </c>
    </row>
    <row r="392" ht="21" customHeight="1">
      <c r="B392" s="3" t="str">
        <v>Península y Baleares @ 2025-02</v>
      </c>
      <c r="C392" s="16" t="str">
        <v>Península y Baleares</v>
      </c>
      <c r="D392" s="9" t="n">
        <v>45689</v>
      </c>
      <c r="E392" s="34" t="n">
        <v>2430.2</v>
      </c>
      <c r="F392" s="34" t="n">
        <v>2142.4</v>
      </c>
      <c r="G392" s="34" t="n">
        <v>2434.3</v>
      </c>
      <c r="H392" s="34" t="n">
        <v>1470.4</v>
      </c>
      <c r="I392" s="34" t="n">
        <v>3270.7</v>
      </c>
      <c r="J392" s="34" t="n">
        <v>1100.5</v>
      </c>
      <c r="K392" s="34" t="n">
        <v>8093.8</v>
      </c>
    </row>
    <row r="393" ht="21" customHeight="1">
      <c r="B393" s="3" t="str">
        <v>Península y Baleares @ 2025-03</v>
      </c>
      <c r="C393" s="16" t="str">
        <v>Península y Baleares</v>
      </c>
      <c r="D393" s="9" t="n">
        <v>45717</v>
      </c>
      <c r="E393" s="34" t="n">
        <v>2440.3</v>
      </c>
      <c r="F393" s="34" t="n">
        <v>2144</v>
      </c>
      <c r="G393" s="34" t="n">
        <v>2438.2</v>
      </c>
      <c r="H393" s="34" t="n">
        <v>1471.4</v>
      </c>
      <c r="I393" s="34" t="n">
        <v>3199.2</v>
      </c>
      <c r="J393" s="34" t="n">
        <v>1117.2</v>
      </c>
      <c r="K393" s="34" t="n">
        <v>8051.5</v>
      </c>
    </row>
    <row r="394" ht="21" customHeight="1">
      <c r="B394" s="3" t="str">
        <v>Península y Baleares @ 2025-04</v>
      </c>
      <c r="C394" s="16" t="str">
        <v>Península y Baleares</v>
      </c>
      <c r="D394" s="9" t="n">
        <v>45748</v>
      </c>
      <c r="E394" s="34" t="n">
        <v>2431.3</v>
      </c>
      <c r="F394" s="34" t="n">
        <v>2150.5</v>
      </c>
      <c r="G394" s="34" t="n">
        <v>2439.3</v>
      </c>
      <c r="H394" s="34" t="n">
        <v>1480.7</v>
      </c>
      <c r="I394" s="34" t="n">
        <v>2950.2</v>
      </c>
      <c r="J394" s="34" t="n">
        <v>1102.6</v>
      </c>
      <c r="K394" s="34" t="n">
        <v>7602.5</v>
      </c>
    </row>
    <row r="395" ht="21" customHeight="1">
      <c r="B395" s="3" t="str">
        <v>Península y Baleares @ 2025-05</v>
      </c>
      <c r="C395" s="16" t="str">
        <v>Península y Baleares</v>
      </c>
      <c r="D395" s="9" t="n">
        <v>45778</v>
      </c>
      <c r="E395" s="34" t="n">
        <v>2450.1</v>
      </c>
      <c r="F395" s="34" t="n">
        <v>2148.3</v>
      </c>
      <c r="G395" s="34" t="n">
        <v>2445.2</v>
      </c>
      <c r="H395" s="34" t="n">
        <v>1482.3</v>
      </c>
      <c r="I395" s="34" t="n">
        <v>3051.1</v>
      </c>
      <c r="J395" s="34" t="n">
        <v>1061.1</v>
      </c>
      <c r="K395" s="34" t="n">
        <v>7236.4</v>
      </c>
    </row>
    <row r="396" ht="21" customHeight="1">
      <c r="B396" s="3" t="str">
        <v>Península y Baleares @ 2025-06</v>
      </c>
      <c r="C396" s="16" t="str">
        <v>Península y Baleares</v>
      </c>
      <c r="D396" s="9" t="n">
        <v>45809</v>
      </c>
      <c r="E396" s="34" t="n">
        <v>2438.9</v>
      </c>
      <c r="F396" s="34" t="n">
        <v>2150.1</v>
      </c>
      <c r="G396" s="34" t="n">
        <v>2449.7</v>
      </c>
      <c r="H396" s="34" t="n">
        <v>1480.1</v>
      </c>
      <c r="I396" s="34" t="n">
        <v>2957</v>
      </c>
      <c r="J396" s="34" t="n">
        <v>1045.6</v>
      </c>
      <c r="K396" s="34" t="n">
        <v>7395.2</v>
      </c>
    </row>
    <row r="397" ht="21" customHeight="1">
      <c r="B397" s="3" t="str">
        <v>Península y Baleares @ 2025-07</v>
      </c>
      <c r="C397" s="16" t="str">
        <v>Península y Baleares</v>
      </c>
      <c r="D397" s="9" t="n">
        <v>45839</v>
      </c>
      <c r="E397" s="34" t="n">
        <v>2466.2</v>
      </c>
      <c r="F397" s="34" t="n">
        <v>2150.3</v>
      </c>
      <c r="G397" s="34" t="n">
        <v>2449.9</v>
      </c>
      <c r="H397" s="34" t="n">
        <v>1471.5</v>
      </c>
      <c r="I397" s="34" t="n">
        <v>2896.7</v>
      </c>
      <c r="J397" s="34" t="n">
        <v>1042.8</v>
      </c>
      <c r="K397" s="34" t="n">
        <v>7467</v>
      </c>
    </row>
    <row r="398" ht="21" customHeight="1">
      <c r="B398" s="3" t="str">
        <v>Península y Baleares @ 2025-08</v>
      </c>
      <c r="C398" s="16" t="str">
        <v>Península y Baleares</v>
      </c>
      <c r="D398" s="9" t="n">
        <v>45870</v>
      </c>
      <c r="E398" s="34" t="n">
        <v>2456.2</v>
      </c>
      <c r="F398" s="34" t="n">
        <v>2153.3</v>
      </c>
      <c r="G398" s="34" t="n">
        <v>2448.9</v>
      </c>
      <c r="H398" s="34" t="n">
        <v>1466.8</v>
      </c>
      <c r="I398" s="34" t="n">
        <v>2967.7</v>
      </c>
      <c r="J398" s="34" t="n">
        <v>1051.6</v>
      </c>
      <c r="K398" s="34" t="n">
        <v>7195.3</v>
      </c>
    </row>
    <row r="399" ht="21" customHeight="1">
      <c r="B399" s="3" t="str">
        <v>Península y Baleares @ 2025-09</v>
      </c>
      <c r="C399" s="16" t="str">
        <v>Península y Baleares</v>
      </c>
      <c r="D399" s="9" t="n">
        <v>45901</v>
      </c>
      <c r="E399" s="34" t="n">
        <v>2437.9</v>
      </c>
      <c r="F399" s="34" t="n">
        <v>2147</v>
      </c>
      <c r="G399" s="34" t="n">
        <v>2451.3</v>
      </c>
      <c r="H399" s="34" t="n">
        <v>1457.7</v>
      </c>
      <c r="I399" s="34" t="n">
        <v>3091.7</v>
      </c>
      <c r="J399" s="34" t="n">
        <v>1063.6</v>
      </c>
      <c r="K399" s="34" t="n">
        <v>7019.4</v>
      </c>
    </row>
    <row r="400" ht="21" customHeight="1">
      <c r="B400" s="3" t="str">
        <v>Península y Baleares @ 2025-10</v>
      </c>
      <c r="C400" s="16" t="str">
        <v>Península y Baleares</v>
      </c>
      <c r="D400" s="9" t="n">
        <v>45931</v>
      </c>
      <c r="E400" s="34" t="n">
        <v>2443</v>
      </c>
      <c r="F400" s="34" t="n">
        <v>2142.5</v>
      </c>
      <c r="G400" s="34" t="n">
        <v>2454</v>
      </c>
      <c r="H400" s="34" t="n">
        <v>1451.1</v>
      </c>
      <c r="I400" s="34" t="n">
        <v>3158.2</v>
      </c>
      <c r="J400" s="34" t="n">
        <v>1063.6</v>
      </c>
      <c r="K400" s="34" t="n">
        <v>7050.4</v>
      </c>
    </row>
    <row r="401" ht="21" customHeight="1">
      <c r="B401" s="3" t="str">
        <v>Península y Baleares @ 2025-11</v>
      </c>
      <c r="C401" s="16" t="str">
        <v>Península y Baleares</v>
      </c>
      <c r="D401" s="9" t="n">
        <v>45962</v>
      </c>
      <c r="E401" s="34" t="n">
        <v>2443.9</v>
      </c>
      <c r="F401" s="34" t="n">
        <v>2152.8</v>
      </c>
      <c r="G401" s="34" t="n">
        <v>2463.9</v>
      </c>
      <c r="H401" s="34" t="n">
        <v>1446</v>
      </c>
      <c r="I401" s="34" t="n">
        <v>3309.9</v>
      </c>
      <c r="J401" s="34" t="n">
        <v>1088.9</v>
      </c>
      <c r="K401" s="34" t="n">
        <v>6660.1</v>
      </c>
    </row>
    <row r="402" ht="21" customHeight="1">
      <c r="B402" s="3" t="str">
        <v>Península y Baleares @ 2025-12</v>
      </c>
      <c r="C402" s="16" t="str">
        <v>Península y Baleares</v>
      </c>
      <c r="D402" s="9" t="n">
        <v>45992</v>
      </c>
      <c r="E402" s="34" t="n">
        <v>2427.8</v>
      </c>
      <c r="F402" s="34" t="n">
        <v>2151.6</v>
      </c>
      <c r="G402" s="34" t="n">
        <v>2462.4</v>
      </c>
      <c r="H402" s="34" t="n">
        <v>1447.9</v>
      </c>
      <c r="I402" s="34" t="n">
        <v>3527.8</v>
      </c>
      <c r="J402" s="34" t="n">
        <v>1095.2</v>
      </c>
      <c r="K402" s="34" t="n">
        <v>6189.3</v>
      </c>
    </row>
    <row r="403" ht="21" customHeight="1">
      <c r="B403" s="3" t="str">
        <v>Península y Baleares @ 2026-01</v>
      </c>
      <c r="C403" s="16" t="str">
        <v>Península y Baleares</v>
      </c>
      <c r="D403" s="9" t="n">
        <v>46023</v>
      </c>
      <c r="E403" s="34" t="n">
        <v>2498.5</v>
      </c>
      <c r="F403" s="34" t="n">
        <v>2174.2</v>
      </c>
      <c r="G403" s="34" t="n">
        <v>2500.2</v>
      </c>
      <c r="H403" s="34" t="n">
        <v>1472.6</v>
      </c>
      <c r="I403" s="34" t="n">
        <v>3925.9</v>
      </c>
      <c r="J403" s="34" t="n">
        <v>1087.5</v>
      </c>
      <c r="K403" s="34" t="n">
        <v>6190.5</v>
      </c>
    </row>
    <row r="404" ht="21" customHeight="1">
      <c r="B404" s="3" t="str">
        <v>Península y Baleares @ 2026-02</v>
      </c>
      <c r="C404" s="16" t="str">
        <v>Península y Baleares</v>
      </c>
      <c r="D404" s="9" t="n">
        <v>46054</v>
      </c>
      <c r="E404" s="34" t="n">
        <v>2563.7</v>
      </c>
      <c r="F404" s="34" t="n">
        <v>2200.7</v>
      </c>
      <c r="G404" s="34" t="n">
        <v>2508.7</v>
      </c>
      <c r="H404" s="34" t="n">
        <v>1467.2</v>
      </c>
      <c r="I404" s="34" t="n">
        <v>3782.5</v>
      </c>
      <c r="J404" s="34" t="n">
        <v>1104.2</v>
      </c>
      <c r="K404" s="34" t="n">
        <v>6307.2</v>
      </c>
    </row>
    <row r="405" ht="21" customHeight="1">
      <c r="B405" s="3" t="str">
        <v>Península y Baleares @ 2026-03</v>
      </c>
      <c r="C405" s="16" t="str">
        <v>Península y Baleares</v>
      </c>
      <c r="D405" s="9" t="n">
        <v>46082</v>
      </c>
      <c r="E405" s="34" t="n">
        <v>2580.6</v>
      </c>
      <c r="F405" s="34" t="n">
        <v>2258.9</v>
      </c>
      <c r="G405" s="34" t="n">
        <v>2513.7</v>
      </c>
      <c r="H405" s="34" t="n">
        <v>1488.8</v>
      </c>
      <c r="I405" s="34" t="n">
        <v>3903.4</v>
      </c>
      <c r="J405" s="34" t="n">
        <v>1137</v>
      </c>
      <c r="K405" s="34" t="n">
        <v>7669</v>
      </c>
    </row>
    <row r="406" ht="21" customHeight="1">
      <c r="B406" s="3" t="str">
        <v>Canarias @ 1995-01</v>
      </c>
      <c r="C406" s="16" t="str">
        <v>Canarias</v>
      </c>
      <c r="D406" s="9" t="n">
        <v>34700</v>
      </c>
      <c r="E406" s="34" t="n">
        <v>954.9</v>
      </c>
      <c r="F406" s="34" t="n">
        <v>1661</v>
      </c>
      <c r="G406" s="34" t="n">
        <v>1098.1</v>
      </c>
      <c r="H406" s="34" t="n">
        <v>1098.5</v>
      </c>
      <c r="I406" s="34" t="n">
        <v>839.2</v>
      </c>
      <c r="J406" s="34" t="n">
        <v>648.3</v>
      </c>
      <c r="K406" s="34" t="n">
        <v>1130.3</v>
      </c>
    </row>
    <row r="407" ht="21" customHeight="1">
      <c r="B407" s="3" t="str">
        <v>Canarias @ 1995-02</v>
      </c>
      <c r="C407" s="16" t="str">
        <v>Canarias</v>
      </c>
      <c r="D407" s="9" t="n">
        <v>34731</v>
      </c>
      <c r="E407" s="34" t="n">
        <v>1021.2</v>
      </c>
      <c r="F407" s="34" t="n">
        <v>1685.8</v>
      </c>
      <c r="G407" s="34" t="n">
        <v>1107</v>
      </c>
      <c r="H407" s="34" t="n">
        <v>1109</v>
      </c>
      <c r="I407" s="34" t="n">
        <v>789.3</v>
      </c>
      <c r="J407" s="34" t="n">
        <v>666.8</v>
      </c>
      <c r="K407" s="34" t="n">
        <v>1153.7</v>
      </c>
    </row>
    <row r="408" ht="21" customHeight="1">
      <c r="B408" s="3" t="str">
        <v>Canarias @ 1995-03</v>
      </c>
      <c r="C408" s="16" t="str">
        <v>Canarias</v>
      </c>
      <c r="D408" s="9" t="n">
        <v>34759</v>
      </c>
      <c r="E408" s="34" t="n">
        <v>1021.2</v>
      </c>
      <c r="F408" s="34" t="n">
        <v>1693.8</v>
      </c>
      <c r="G408" s="34" t="n">
        <v>1107.9</v>
      </c>
      <c r="H408" s="34" t="n">
        <v>1152.7</v>
      </c>
      <c r="I408" s="34" t="n">
        <v>790</v>
      </c>
      <c r="J408" s="34" t="n">
        <v>674.3</v>
      </c>
      <c r="K408" s="34" t="n">
        <v>1210.8</v>
      </c>
    </row>
    <row r="409" ht="21" customHeight="1">
      <c r="B409" s="3" t="str">
        <v>Canarias @ 1995-04</v>
      </c>
      <c r="C409" s="16" t="str">
        <v>Canarias</v>
      </c>
      <c r="D409" s="9" t="n">
        <v>34790</v>
      </c>
      <c r="E409" s="34" t="n">
        <v>1029.9</v>
      </c>
      <c r="F409" s="34" t="n">
        <v>1693.8</v>
      </c>
      <c r="G409" s="34" t="n">
        <v>1107.9</v>
      </c>
      <c r="H409" s="34" t="n">
        <v>1168.2</v>
      </c>
      <c r="I409" s="34" t="n">
        <v>758.6</v>
      </c>
      <c r="J409" s="34" t="n">
        <v>673</v>
      </c>
      <c r="K409" s="34" t="n">
        <v>1222.2</v>
      </c>
    </row>
    <row r="410" ht="21" customHeight="1">
      <c r="B410" s="3" t="str">
        <v>Canarias @ 1995-05</v>
      </c>
      <c r="C410" s="16" t="str">
        <v>Canarias</v>
      </c>
      <c r="D410" s="9" t="n">
        <v>34820</v>
      </c>
      <c r="E410" s="34" t="n">
        <v>1029.9</v>
      </c>
      <c r="F410" s="34" t="n">
        <v>1694.7</v>
      </c>
      <c r="G410" s="34" t="n">
        <v>1108.8</v>
      </c>
      <c r="H410" s="34" t="n">
        <v>1170.4</v>
      </c>
      <c r="I410" s="34" t="n">
        <v>717.4</v>
      </c>
      <c r="J410" s="34" t="n">
        <v>666.1</v>
      </c>
      <c r="K410" s="34" t="n">
        <v>1222.2</v>
      </c>
    </row>
    <row r="411" ht="21" customHeight="1">
      <c r="B411" s="3" t="str">
        <v>Canarias @ 1995-06</v>
      </c>
      <c r="C411" s="16" t="str">
        <v>Canarias</v>
      </c>
      <c r="D411" s="9" t="n">
        <v>34851</v>
      </c>
      <c r="E411" s="34" t="n">
        <v>1076.8</v>
      </c>
      <c r="F411" s="34" t="n">
        <v>1701.7</v>
      </c>
      <c r="G411" s="34" t="n">
        <v>1108.8</v>
      </c>
      <c r="H411" s="34" t="n">
        <v>1186.5</v>
      </c>
      <c r="I411" s="34" t="n">
        <v>765.4</v>
      </c>
      <c r="J411" s="34" t="n">
        <v>747.3</v>
      </c>
      <c r="K411" s="34" t="n">
        <v>1222.2</v>
      </c>
    </row>
    <row r="412" ht="21" customHeight="1">
      <c r="B412" s="3" t="str">
        <v>Canarias @ 1995-07</v>
      </c>
      <c r="C412" s="16" t="str">
        <v>Canarias</v>
      </c>
      <c r="D412" s="9" t="n">
        <v>34881</v>
      </c>
      <c r="E412" s="34" t="n">
        <v>1045.2</v>
      </c>
      <c r="F412" s="34" t="n">
        <v>1701.7</v>
      </c>
      <c r="G412" s="34" t="n">
        <v>1112.5</v>
      </c>
      <c r="H412" s="34" t="n">
        <v>1191.8</v>
      </c>
      <c r="I412" s="34" t="n">
        <v>774</v>
      </c>
      <c r="J412" s="34" t="n">
        <v>716.1</v>
      </c>
      <c r="K412" s="34" t="n">
        <v>1222.2</v>
      </c>
    </row>
    <row r="413" ht="21" customHeight="1">
      <c r="B413" s="3" t="str">
        <v>Canarias @ 1995-08</v>
      </c>
      <c r="C413" s="16" t="str">
        <v>Canarias</v>
      </c>
      <c r="D413" s="9" t="n">
        <v>34912</v>
      </c>
      <c r="E413" s="34" t="n">
        <v>1045.2</v>
      </c>
      <c r="F413" s="34" t="n">
        <v>1693.7</v>
      </c>
      <c r="G413" s="34" t="n">
        <v>1112.5</v>
      </c>
      <c r="H413" s="34" t="n">
        <v>1204.9</v>
      </c>
      <c r="I413" s="34" t="n">
        <v>787.1</v>
      </c>
      <c r="J413" s="34" t="n">
        <v>713.4</v>
      </c>
      <c r="K413" s="34" t="n">
        <v>1157.5</v>
      </c>
    </row>
    <row r="414" ht="21" customHeight="1">
      <c r="B414" s="3" t="str">
        <v>Canarias @ 1995-09</v>
      </c>
      <c r="C414" s="16" t="str">
        <v>Canarias</v>
      </c>
      <c r="D414" s="9" t="n">
        <v>34943</v>
      </c>
      <c r="E414" s="34" t="n">
        <v>1045.2</v>
      </c>
      <c r="F414" s="34" t="n">
        <v>1693.7</v>
      </c>
      <c r="G414" s="34" t="n">
        <v>1112.5</v>
      </c>
      <c r="H414" s="34" t="n">
        <v>1204.9</v>
      </c>
      <c r="I414" s="34" t="n">
        <v>769.2</v>
      </c>
      <c r="J414" s="34" t="n">
        <v>719.1</v>
      </c>
      <c r="K414" s="34" t="n">
        <v>1108</v>
      </c>
    </row>
    <row r="415" ht="21" customHeight="1">
      <c r="B415" s="3" t="str">
        <v>Canarias @ 1995-10</v>
      </c>
      <c r="C415" s="16" t="str">
        <v>Canarias</v>
      </c>
      <c r="D415" s="9" t="n">
        <v>34973</v>
      </c>
      <c r="E415" s="34" t="n">
        <v>1045.2</v>
      </c>
      <c r="F415" s="34" t="n">
        <v>1693.7</v>
      </c>
      <c r="G415" s="34" t="n">
        <v>1112.5</v>
      </c>
      <c r="H415" s="34" t="n">
        <v>1206.6</v>
      </c>
      <c r="I415" s="34" t="n">
        <v>724</v>
      </c>
      <c r="J415" s="34" t="n">
        <v>690</v>
      </c>
      <c r="K415" s="34" t="n">
        <v>1108</v>
      </c>
    </row>
    <row r="416" ht="21" customHeight="1">
      <c r="B416" s="3" t="str">
        <v>Canarias @ 1995-11</v>
      </c>
      <c r="C416" s="16" t="str">
        <v>Canarias</v>
      </c>
      <c r="D416" s="9" t="n">
        <v>35004</v>
      </c>
      <c r="E416" s="34" t="n">
        <v>1045.2</v>
      </c>
      <c r="F416" s="34" t="n">
        <v>1693.7</v>
      </c>
      <c r="G416" s="34" t="n">
        <v>1112.5</v>
      </c>
      <c r="H416" s="34" t="n">
        <v>1229.7</v>
      </c>
      <c r="I416" s="34" t="n">
        <v>778.3</v>
      </c>
      <c r="J416" s="34" t="n">
        <v>670.1</v>
      </c>
      <c r="K416" s="34" t="n">
        <v>1108</v>
      </c>
    </row>
    <row r="417" ht="21" customHeight="1">
      <c r="B417" s="3" t="str">
        <v>Canarias @ 1995-12</v>
      </c>
      <c r="C417" s="16" t="str">
        <v>Canarias</v>
      </c>
      <c r="D417" s="9" t="n">
        <v>35034</v>
      </c>
      <c r="E417" s="34" t="n">
        <v>1045.2</v>
      </c>
      <c r="F417" s="34" t="n">
        <v>1722.4</v>
      </c>
      <c r="G417" s="34" t="n">
        <v>1112.5</v>
      </c>
      <c r="H417" s="34" t="n">
        <v>1236</v>
      </c>
      <c r="I417" s="34" t="n">
        <v>772.4</v>
      </c>
      <c r="J417" s="34" t="n">
        <v>662.9</v>
      </c>
      <c r="K417" s="34" t="n">
        <v>1108</v>
      </c>
    </row>
    <row r="418" ht="21" customHeight="1">
      <c r="B418" s="3" t="str">
        <v>Canarias @ 1996-01</v>
      </c>
      <c r="C418" s="16" t="str">
        <v>Canarias</v>
      </c>
      <c r="D418" s="9" t="n">
        <v>35065</v>
      </c>
      <c r="E418" s="34" t="n">
        <v>1118.2</v>
      </c>
      <c r="F418" s="34" t="n">
        <v>1765.5</v>
      </c>
      <c r="G418" s="34" t="n">
        <v>1135.6</v>
      </c>
      <c r="H418" s="34" t="n">
        <v>1236</v>
      </c>
      <c r="I418" s="34" t="n">
        <v>695.5</v>
      </c>
      <c r="J418" s="34" t="n">
        <v>642.1</v>
      </c>
      <c r="K418" s="34" t="n">
        <v>1176.5</v>
      </c>
    </row>
    <row r="419" ht="21" customHeight="1">
      <c r="B419" s="3" t="str">
        <v>Canarias @ 1996-02</v>
      </c>
      <c r="C419" s="16" t="str">
        <v>Canarias</v>
      </c>
      <c r="D419" s="9" t="n">
        <v>35096</v>
      </c>
      <c r="E419" s="34" t="n">
        <v>1118.2</v>
      </c>
      <c r="F419" s="34" t="n">
        <v>1800.8</v>
      </c>
      <c r="G419" s="34" t="n">
        <v>1135.6</v>
      </c>
      <c r="H419" s="34" t="n">
        <v>1230.6</v>
      </c>
      <c r="I419" s="34" t="n">
        <v>676.5</v>
      </c>
      <c r="J419" s="34" t="n">
        <v>644.7</v>
      </c>
      <c r="K419" s="34" t="n">
        <v>1176.5</v>
      </c>
    </row>
    <row r="420" ht="21" customHeight="1">
      <c r="B420" s="3" t="str">
        <v>Canarias @ 1996-03</v>
      </c>
      <c r="C420" s="16" t="str">
        <v>Canarias</v>
      </c>
      <c r="D420" s="9" t="n">
        <v>35125</v>
      </c>
      <c r="E420" s="34" t="n">
        <v>1118.2</v>
      </c>
      <c r="F420" s="34" t="n">
        <v>1806.6</v>
      </c>
      <c r="G420" s="34" t="n">
        <v>1146.8</v>
      </c>
      <c r="H420" s="34" t="n">
        <v>1226.7</v>
      </c>
      <c r="I420" s="34" t="n">
        <v>687.5</v>
      </c>
      <c r="J420" s="34" t="n">
        <v>641.3</v>
      </c>
      <c r="K420" s="34" t="n">
        <v>1176.5</v>
      </c>
    </row>
    <row r="421" ht="21" customHeight="1">
      <c r="B421" s="3" t="str">
        <v>Canarias @ 1996-04</v>
      </c>
      <c r="C421" s="16" t="str">
        <v>Canarias</v>
      </c>
      <c r="D421" s="9" t="n">
        <v>35156</v>
      </c>
      <c r="E421" s="34" t="n">
        <v>1118.2</v>
      </c>
      <c r="F421" s="34" t="n">
        <v>1807.8</v>
      </c>
      <c r="G421" s="34" t="n">
        <v>1169.5</v>
      </c>
      <c r="H421" s="34" t="n">
        <v>1228.4</v>
      </c>
      <c r="I421" s="34" t="n">
        <v>703.9</v>
      </c>
      <c r="J421" s="34" t="n">
        <v>641</v>
      </c>
      <c r="K421" s="34" t="n">
        <v>1176.5</v>
      </c>
    </row>
    <row r="422" ht="21" customHeight="1">
      <c r="B422" s="3" t="str">
        <v>Canarias @ 1996-05</v>
      </c>
      <c r="C422" s="16" t="str">
        <v>Canarias</v>
      </c>
      <c r="D422" s="9" t="n">
        <v>35186</v>
      </c>
      <c r="E422" s="34" t="n">
        <v>1118.2</v>
      </c>
      <c r="F422" s="34" t="n">
        <v>1808.7</v>
      </c>
      <c r="G422" s="34" t="n">
        <v>1183.8</v>
      </c>
      <c r="H422" s="34" t="n">
        <v>1233.9</v>
      </c>
      <c r="I422" s="34" t="n">
        <v>733.5</v>
      </c>
      <c r="J422" s="34" t="n">
        <v>651.9</v>
      </c>
      <c r="K422" s="34" t="n">
        <v>1176.5</v>
      </c>
    </row>
    <row r="423" ht="21" customHeight="1">
      <c r="B423" s="3" t="str">
        <v>Canarias @ 1996-06</v>
      </c>
      <c r="C423" s="16" t="str">
        <v>Canarias</v>
      </c>
      <c r="D423" s="9" t="n">
        <v>35217</v>
      </c>
      <c r="E423" s="34" t="n">
        <v>1118.2</v>
      </c>
      <c r="F423" s="34" t="n">
        <v>1808.7</v>
      </c>
      <c r="G423" s="34" t="n">
        <v>1182</v>
      </c>
      <c r="H423" s="34" t="n">
        <v>1233.9</v>
      </c>
      <c r="I423" s="34" t="n">
        <v>605.6</v>
      </c>
      <c r="J423" s="34" t="n">
        <v>654.4</v>
      </c>
      <c r="K423" s="34" t="n">
        <v>1176.5</v>
      </c>
    </row>
    <row r="424" ht="21" customHeight="1">
      <c r="B424" s="3" t="str">
        <v>Canarias @ 1996-07</v>
      </c>
      <c r="C424" s="16" t="str">
        <v>Canarias</v>
      </c>
      <c r="D424" s="9" t="n">
        <v>35247</v>
      </c>
      <c r="E424" s="34" t="n">
        <v>1127.6</v>
      </c>
      <c r="F424" s="34" t="n">
        <v>1808.7</v>
      </c>
      <c r="G424" s="34" t="n">
        <v>1181.7</v>
      </c>
      <c r="H424" s="34" t="n">
        <v>1230.4</v>
      </c>
      <c r="I424" s="34" t="n">
        <v>546.4</v>
      </c>
      <c r="J424" s="34" t="n">
        <v>655.2</v>
      </c>
      <c r="K424" s="34" t="n">
        <v>1176.5</v>
      </c>
    </row>
    <row r="425" ht="21" customHeight="1">
      <c r="B425" s="3" t="str">
        <v>Canarias @ 1996-08</v>
      </c>
      <c r="C425" s="16" t="str">
        <v>Canarias</v>
      </c>
      <c r="D425" s="9" t="n">
        <v>35278</v>
      </c>
      <c r="E425" s="34" t="n">
        <v>1127.6</v>
      </c>
      <c r="F425" s="34" t="n">
        <v>1808.7</v>
      </c>
      <c r="G425" s="34" t="n">
        <v>1179.8</v>
      </c>
      <c r="H425" s="34" t="n">
        <v>1222.6</v>
      </c>
      <c r="I425" s="34" t="n">
        <v>547.1</v>
      </c>
      <c r="J425" s="34" t="n">
        <v>652.5</v>
      </c>
      <c r="K425" s="34" t="n">
        <v>1176.5</v>
      </c>
    </row>
    <row r="426" ht="21" customHeight="1">
      <c r="B426" s="3" t="str">
        <v>Canarias @ 1996-09</v>
      </c>
      <c r="C426" s="16" t="str">
        <v>Canarias</v>
      </c>
      <c r="D426" s="9" t="n">
        <v>35309</v>
      </c>
      <c r="E426" s="34" t="n">
        <v>1127.6</v>
      </c>
      <c r="F426" s="34" t="n">
        <v>1808.7</v>
      </c>
      <c r="G426" s="34" t="n">
        <v>1181.1</v>
      </c>
      <c r="H426" s="34" t="n">
        <v>1206.3</v>
      </c>
      <c r="I426" s="34" t="n">
        <v>534.2</v>
      </c>
      <c r="J426" s="34" t="n">
        <v>651.2</v>
      </c>
      <c r="K426" s="34" t="n">
        <v>1176.5</v>
      </c>
    </row>
    <row r="427" ht="21" customHeight="1">
      <c r="B427" s="3" t="str">
        <v>Canarias @ 1996-10</v>
      </c>
      <c r="C427" s="16" t="str">
        <v>Canarias</v>
      </c>
      <c r="D427" s="9" t="n">
        <v>35339</v>
      </c>
      <c r="E427" s="34" t="n">
        <v>1127.6</v>
      </c>
      <c r="F427" s="34" t="n">
        <v>1808.7</v>
      </c>
      <c r="G427" s="34" t="n">
        <v>1181.1</v>
      </c>
      <c r="H427" s="34" t="n">
        <v>1205.9</v>
      </c>
      <c r="I427" s="34" t="n">
        <v>546.6</v>
      </c>
      <c r="J427" s="34" t="n">
        <v>629.1</v>
      </c>
      <c r="K427" s="34" t="n">
        <v>1188.3</v>
      </c>
    </row>
    <row r="428" ht="21" customHeight="1">
      <c r="B428" s="3" t="str">
        <v>Canarias @ 1996-11</v>
      </c>
      <c r="C428" s="16" t="str">
        <v>Canarias</v>
      </c>
      <c r="D428" s="9" t="n">
        <v>35370</v>
      </c>
      <c r="E428" s="34" t="n">
        <v>1127.6</v>
      </c>
      <c r="F428" s="34" t="n">
        <v>1808.7</v>
      </c>
      <c r="G428" s="34" t="n">
        <v>1180.8</v>
      </c>
      <c r="H428" s="34" t="n">
        <v>1197.8</v>
      </c>
      <c r="I428" s="34" t="n">
        <v>617.2</v>
      </c>
      <c r="J428" s="34" t="n">
        <v>622.7</v>
      </c>
      <c r="K428" s="34" t="n">
        <v>1220.6</v>
      </c>
    </row>
    <row r="429" ht="21" customHeight="1">
      <c r="B429" s="3" t="str">
        <v>Canarias @ 1996-12</v>
      </c>
      <c r="C429" s="16" t="str">
        <v>Canarias</v>
      </c>
      <c r="D429" s="9" t="n">
        <v>35400</v>
      </c>
      <c r="E429" s="34" t="n">
        <v>1127.6</v>
      </c>
      <c r="F429" s="34" t="n">
        <v>1808.7</v>
      </c>
      <c r="G429" s="34" t="n">
        <v>1179.8</v>
      </c>
      <c r="H429" s="34" t="n">
        <v>1195.9</v>
      </c>
      <c r="I429" s="34" t="n">
        <v>640.7</v>
      </c>
      <c r="J429" s="34" t="n">
        <v>618.2</v>
      </c>
      <c r="K429" s="34" t="n">
        <v>1220.6</v>
      </c>
    </row>
    <row r="430" ht="21" customHeight="1">
      <c r="B430" s="3" t="str">
        <v>Canarias @ 1997-01</v>
      </c>
      <c r="C430" s="16" t="str">
        <v>Canarias</v>
      </c>
      <c r="D430" s="9" t="n">
        <v>35431</v>
      </c>
      <c r="E430" s="34" t="n">
        <v>1138.2</v>
      </c>
      <c r="F430" s="34" t="n">
        <v>1808.7</v>
      </c>
      <c r="G430" s="34" t="n">
        <v>1161.2</v>
      </c>
      <c r="H430" s="34" t="n">
        <v>1164.6</v>
      </c>
      <c r="I430" s="34" t="n">
        <v>707.8</v>
      </c>
      <c r="J430" s="34" t="n">
        <v>637.4</v>
      </c>
      <c r="K430" s="34" t="n">
        <v>1220.6</v>
      </c>
    </row>
    <row r="431" ht="21" customHeight="1">
      <c r="B431" s="3" t="str">
        <v>Canarias @ 1997-02</v>
      </c>
      <c r="C431" s="16" t="str">
        <v>Canarias</v>
      </c>
      <c r="D431" s="9" t="n">
        <v>35462</v>
      </c>
      <c r="E431" s="34" t="n">
        <v>1171.9</v>
      </c>
      <c r="F431" s="34" t="n">
        <v>1850.1</v>
      </c>
      <c r="G431" s="34" t="n">
        <v>1163.9</v>
      </c>
      <c r="H431" s="34" t="n">
        <v>1160.7</v>
      </c>
      <c r="I431" s="34" t="n">
        <v>735.4</v>
      </c>
      <c r="J431" s="34" t="n">
        <v>657.7</v>
      </c>
      <c r="K431" s="34" t="n">
        <v>1220.6</v>
      </c>
    </row>
    <row r="432" ht="21" customHeight="1">
      <c r="B432" s="3" t="str">
        <v>Canarias @ 1997-03</v>
      </c>
      <c r="C432" s="16" t="str">
        <v>Canarias</v>
      </c>
      <c r="D432" s="9" t="n">
        <v>35490</v>
      </c>
      <c r="E432" s="34" t="n">
        <v>1171.9</v>
      </c>
      <c r="F432" s="34" t="n">
        <v>1865.8</v>
      </c>
      <c r="G432" s="34" t="n">
        <v>1164.2</v>
      </c>
      <c r="H432" s="34" t="n">
        <v>1154.4</v>
      </c>
      <c r="I432" s="34" t="n">
        <v>751.4</v>
      </c>
      <c r="J432" s="34" t="n">
        <v>667.7</v>
      </c>
      <c r="K432" s="34" t="n">
        <v>1220.6</v>
      </c>
    </row>
    <row r="433" ht="21" customHeight="1">
      <c r="B433" s="3" t="str">
        <v>Canarias @ 1997-04</v>
      </c>
      <c r="C433" s="16" t="str">
        <v>Canarias</v>
      </c>
      <c r="D433" s="9" t="n">
        <v>35521</v>
      </c>
      <c r="E433" s="34" t="n">
        <v>1171.9</v>
      </c>
      <c r="F433" s="34" t="n">
        <v>1865.8</v>
      </c>
      <c r="G433" s="34" t="n">
        <v>1170.4</v>
      </c>
      <c r="H433" s="34" t="n">
        <v>1163.3</v>
      </c>
      <c r="I433" s="34" t="n">
        <v>744.1</v>
      </c>
      <c r="J433" s="34" t="n">
        <v>676.1</v>
      </c>
      <c r="K433" s="34" t="n">
        <v>1220.6</v>
      </c>
    </row>
    <row r="434" ht="21" customHeight="1">
      <c r="B434" s="3" t="str">
        <v>Canarias @ 1997-05</v>
      </c>
      <c r="C434" s="16" t="str">
        <v>Canarias</v>
      </c>
      <c r="D434" s="9" t="n">
        <v>35551</v>
      </c>
      <c r="E434" s="34" t="n">
        <v>1159.7</v>
      </c>
      <c r="F434" s="34" t="n">
        <v>1866.1</v>
      </c>
      <c r="G434" s="34" t="n">
        <v>1170.4</v>
      </c>
      <c r="H434" s="34" t="n">
        <v>1161.2</v>
      </c>
      <c r="I434" s="34" t="n">
        <v>778.7</v>
      </c>
      <c r="J434" s="34" t="n">
        <v>676.3</v>
      </c>
      <c r="K434" s="34" t="n">
        <v>1220.6</v>
      </c>
    </row>
    <row r="435" ht="21" customHeight="1">
      <c r="B435" s="3" t="str">
        <v>Canarias @ 1997-06</v>
      </c>
      <c r="C435" s="16" t="str">
        <v>Canarias</v>
      </c>
      <c r="D435" s="9" t="n">
        <v>35582</v>
      </c>
      <c r="E435" s="34" t="n">
        <v>1171.9</v>
      </c>
      <c r="F435" s="34" t="n">
        <v>1863.2</v>
      </c>
      <c r="G435" s="34" t="n">
        <v>1190.5</v>
      </c>
      <c r="H435" s="34" t="n">
        <v>1171.2</v>
      </c>
      <c r="I435" s="34" t="n">
        <v>820.8</v>
      </c>
      <c r="J435" s="34" t="n">
        <v>676.7</v>
      </c>
      <c r="K435" s="34" t="n">
        <v>1220.6</v>
      </c>
    </row>
    <row r="436" ht="21" customHeight="1">
      <c r="B436" s="3" t="str">
        <v>Canarias @ 1997-07</v>
      </c>
      <c r="C436" s="16" t="str">
        <v>Canarias</v>
      </c>
      <c r="D436" s="9" t="n">
        <v>35612</v>
      </c>
      <c r="E436" s="34" t="n">
        <v>1171.9</v>
      </c>
      <c r="F436" s="34" t="n">
        <v>1863.2</v>
      </c>
      <c r="G436" s="34" t="n">
        <v>1190.5</v>
      </c>
      <c r="H436" s="34" t="n">
        <v>1171</v>
      </c>
      <c r="I436" s="34" t="n">
        <v>797.2</v>
      </c>
      <c r="J436" s="34" t="n">
        <v>680.8</v>
      </c>
      <c r="K436" s="34" t="n">
        <v>1175</v>
      </c>
    </row>
    <row r="437" ht="21" customHeight="1">
      <c r="B437" s="3" t="str">
        <v>Canarias @ 1997-08</v>
      </c>
      <c r="C437" s="16" t="str">
        <v>Canarias</v>
      </c>
      <c r="D437" s="9" t="n">
        <v>35643</v>
      </c>
      <c r="E437" s="34" t="n">
        <v>1171.9</v>
      </c>
      <c r="F437" s="34" t="n">
        <v>1863.2</v>
      </c>
      <c r="G437" s="34" t="n">
        <v>1190.5</v>
      </c>
      <c r="H437" s="34" t="n">
        <v>1185</v>
      </c>
      <c r="I437" s="34" t="n">
        <v>754.5</v>
      </c>
      <c r="J437" s="34" t="n">
        <v>698.6</v>
      </c>
      <c r="K437" s="34" t="n">
        <v>1163.6</v>
      </c>
    </row>
    <row r="438" ht="21" customHeight="1">
      <c r="B438" s="3" t="str">
        <v>Canarias @ 1997-09</v>
      </c>
      <c r="C438" s="16" t="str">
        <v>Canarias</v>
      </c>
      <c r="D438" s="9" t="n">
        <v>35674</v>
      </c>
      <c r="E438" s="34" t="n">
        <v>1171.9</v>
      </c>
      <c r="F438" s="34" t="n">
        <v>1863.2</v>
      </c>
      <c r="G438" s="34" t="n">
        <v>1190.5</v>
      </c>
      <c r="H438" s="34" t="n">
        <v>1203.2</v>
      </c>
      <c r="I438" s="34" t="n">
        <v>686.2</v>
      </c>
      <c r="J438" s="34" t="n">
        <v>671.6</v>
      </c>
      <c r="K438" s="34" t="n">
        <v>1163.6</v>
      </c>
    </row>
    <row r="439" ht="21" customHeight="1">
      <c r="B439" s="3" t="str">
        <v>Canarias @ 1997-10</v>
      </c>
      <c r="C439" s="16" t="str">
        <v>Canarias</v>
      </c>
      <c r="D439" s="9" t="n">
        <v>35704</v>
      </c>
      <c r="E439" s="34" t="n">
        <v>1171.9</v>
      </c>
      <c r="F439" s="34" t="n">
        <v>1863.2</v>
      </c>
      <c r="G439" s="34" t="n">
        <v>1226.5</v>
      </c>
      <c r="H439" s="34" t="n">
        <v>1197.6</v>
      </c>
      <c r="I439" s="34" t="n">
        <v>657.1</v>
      </c>
      <c r="J439" s="34" t="n">
        <v>671.3</v>
      </c>
      <c r="K439" s="34" t="n">
        <v>1163.6</v>
      </c>
    </row>
    <row r="440" ht="21" customHeight="1">
      <c r="B440" s="3" t="str">
        <v>Canarias @ 1997-11</v>
      </c>
      <c r="C440" s="16" t="str">
        <v>Canarias</v>
      </c>
      <c r="D440" s="9" t="n">
        <v>35735</v>
      </c>
      <c r="E440" s="34" t="n">
        <v>1171.9</v>
      </c>
      <c r="F440" s="34" t="n">
        <v>1863.2</v>
      </c>
      <c r="G440" s="34" t="n">
        <v>1293.7</v>
      </c>
      <c r="H440" s="34" t="n">
        <v>1194.3</v>
      </c>
      <c r="I440" s="34" t="n">
        <v>606.7</v>
      </c>
      <c r="J440" s="34" t="n">
        <v>670.7</v>
      </c>
      <c r="K440" s="34" t="n">
        <v>1231.7</v>
      </c>
    </row>
    <row r="441" ht="21" customHeight="1">
      <c r="B441" s="3" t="str">
        <v>Canarias @ 1997-12</v>
      </c>
      <c r="C441" s="16" t="str">
        <v>Canarias</v>
      </c>
      <c r="D441" s="9" t="n">
        <v>35765</v>
      </c>
      <c r="E441" s="34" t="n">
        <v>1171.9</v>
      </c>
      <c r="F441" s="34" t="n">
        <v>1863.2</v>
      </c>
      <c r="G441" s="34" t="n">
        <v>1340.1</v>
      </c>
      <c r="H441" s="34" t="n">
        <v>1195.7</v>
      </c>
      <c r="I441" s="34" t="n">
        <v>573</v>
      </c>
      <c r="J441" s="34" t="n">
        <v>670.9</v>
      </c>
      <c r="K441" s="34" t="n">
        <v>1236.6</v>
      </c>
    </row>
    <row r="442" ht="21" customHeight="1">
      <c r="B442" s="3" t="str">
        <v>Canarias @ 1998-01</v>
      </c>
      <c r="C442" s="16" t="str">
        <v>Canarias</v>
      </c>
      <c r="D442" s="9" t="n">
        <v>35796</v>
      </c>
      <c r="E442" s="34" t="n">
        <v>1230.2</v>
      </c>
      <c r="F442" s="34" t="n">
        <v>1863.2</v>
      </c>
      <c r="G442" s="34" t="n">
        <v>1371</v>
      </c>
      <c r="H442" s="34" t="n">
        <v>1194.6</v>
      </c>
      <c r="I442" s="34" t="n">
        <v>562.7</v>
      </c>
      <c r="J442" s="34" t="n">
        <v>670</v>
      </c>
      <c r="K442" s="34" t="n">
        <v>1236.6</v>
      </c>
    </row>
    <row r="443" ht="21" customHeight="1">
      <c r="B443" s="3" t="str">
        <v>Canarias @ 1998-02</v>
      </c>
      <c r="C443" s="16" t="str">
        <v>Canarias</v>
      </c>
      <c r="D443" s="9" t="n">
        <v>35827</v>
      </c>
      <c r="E443" s="34" t="n">
        <v>1230.2</v>
      </c>
      <c r="F443" s="34" t="n">
        <v>1869.9</v>
      </c>
      <c r="G443" s="34" t="n">
        <v>1371</v>
      </c>
      <c r="H443" s="34" t="n">
        <v>1202.8</v>
      </c>
      <c r="I443" s="34" t="n">
        <v>554.4</v>
      </c>
      <c r="J443" s="34" t="n">
        <v>668.9</v>
      </c>
      <c r="K443" s="34" t="n">
        <v>1152.2</v>
      </c>
    </row>
    <row r="444" ht="21" customHeight="1">
      <c r="B444" s="3" t="str">
        <v>Canarias @ 1998-03</v>
      </c>
      <c r="C444" s="16" t="str">
        <v>Canarias</v>
      </c>
      <c r="D444" s="9" t="n">
        <v>35855</v>
      </c>
      <c r="E444" s="34" t="n">
        <v>1230.2</v>
      </c>
      <c r="F444" s="34" t="n">
        <v>1892.1</v>
      </c>
      <c r="G444" s="34" t="n">
        <v>1401.3</v>
      </c>
      <c r="H444" s="34" t="n">
        <v>1210</v>
      </c>
      <c r="I444" s="34" t="n">
        <v>585.4</v>
      </c>
      <c r="J444" s="34" t="n">
        <v>669.3</v>
      </c>
      <c r="K444" s="34" t="n">
        <v>1152.2</v>
      </c>
    </row>
    <row r="445" ht="21" customHeight="1">
      <c r="B445" s="3" t="str">
        <v>Canarias @ 1998-04</v>
      </c>
      <c r="C445" s="16" t="str">
        <v>Canarias</v>
      </c>
      <c r="D445" s="9" t="n">
        <v>35886</v>
      </c>
      <c r="E445" s="34" t="n">
        <v>1230.2</v>
      </c>
      <c r="F445" s="34" t="n">
        <v>1895.7</v>
      </c>
      <c r="G445" s="34" t="n">
        <v>1401.3</v>
      </c>
      <c r="H445" s="34" t="n">
        <v>1196.8</v>
      </c>
      <c r="I445" s="34" t="n">
        <v>599.6</v>
      </c>
      <c r="J445" s="34" t="n">
        <v>668</v>
      </c>
      <c r="K445" s="34" t="n">
        <v>1152.2</v>
      </c>
    </row>
    <row r="446" ht="21" customHeight="1">
      <c r="B446" s="3" t="str">
        <v>Canarias @ 1998-05</v>
      </c>
      <c r="C446" s="16" t="str">
        <v>Canarias</v>
      </c>
      <c r="D446" s="9" t="n">
        <v>35916</v>
      </c>
      <c r="E446" s="34" t="n">
        <v>1230.2</v>
      </c>
      <c r="F446" s="34" t="n">
        <v>1895.7</v>
      </c>
      <c r="G446" s="34" t="n">
        <v>1401.3</v>
      </c>
      <c r="H446" s="34" t="n">
        <v>1194.1</v>
      </c>
      <c r="I446" s="34" t="n">
        <v>565</v>
      </c>
      <c r="J446" s="34" t="n">
        <v>673.8</v>
      </c>
      <c r="K446" s="34" t="n">
        <v>1152.2</v>
      </c>
    </row>
    <row r="447" ht="21" customHeight="1">
      <c r="B447" s="3" t="str">
        <v>Canarias @ 1998-06</v>
      </c>
      <c r="C447" s="16" t="str">
        <v>Canarias</v>
      </c>
      <c r="D447" s="9" t="n">
        <v>35947</v>
      </c>
      <c r="E447" s="34" t="n">
        <v>1230.2</v>
      </c>
      <c r="F447" s="34" t="n">
        <v>1895.7</v>
      </c>
      <c r="G447" s="34" t="n">
        <v>1401.3</v>
      </c>
      <c r="H447" s="34" t="n">
        <v>1199.5</v>
      </c>
      <c r="I447" s="34" t="n">
        <v>547</v>
      </c>
      <c r="J447" s="34" t="n">
        <v>661.6</v>
      </c>
      <c r="K447" s="34" t="n">
        <v>1111.1</v>
      </c>
    </row>
    <row r="448" ht="21" customHeight="1">
      <c r="B448" s="3" t="str">
        <v>Canarias @ 1998-07</v>
      </c>
      <c r="C448" s="16" t="str">
        <v>Canarias</v>
      </c>
      <c r="D448" s="9" t="n">
        <v>35977</v>
      </c>
      <c r="E448" s="34" t="n">
        <v>1230.2</v>
      </c>
      <c r="F448" s="34" t="n">
        <v>1895.7</v>
      </c>
      <c r="G448" s="34" t="n">
        <v>1406.7</v>
      </c>
      <c r="H448" s="34" t="n">
        <v>1200.9</v>
      </c>
      <c r="I448" s="34" t="n">
        <v>551.6</v>
      </c>
      <c r="J448" s="34" t="n">
        <v>654.6</v>
      </c>
      <c r="K448" s="34" t="n">
        <v>1111.1</v>
      </c>
    </row>
    <row r="449" ht="21" customHeight="1">
      <c r="B449" s="3" t="str">
        <v>Canarias @ 1998-08</v>
      </c>
      <c r="C449" s="16" t="str">
        <v>Canarias</v>
      </c>
      <c r="D449" s="9" t="n">
        <v>36008</v>
      </c>
      <c r="E449" s="34" t="n">
        <v>1230.2</v>
      </c>
      <c r="F449" s="34" t="n">
        <v>1895.7</v>
      </c>
      <c r="G449" s="34" t="n">
        <v>1406.7</v>
      </c>
      <c r="H449" s="34" t="n">
        <v>1202.9</v>
      </c>
      <c r="I449" s="34" t="n">
        <v>537.8</v>
      </c>
      <c r="J449" s="34" t="n">
        <v>662.7</v>
      </c>
      <c r="K449" s="34" t="n">
        <v>1111.1</v>
      </c>
    </row>
    <row r="450" ht="21" customHeight="1">
      <c r="B450" s="3" t="str">
        <v>Canarias @ 1998-09</v>
      </c>
      <c r="C450" s="16" t="str">
        <v>Canarias</v>
      </c>
      <c r="D450" s="9" t="n">
        <v>36039</v>
      </c>
      <c r="E450" s="34" t="n">
        <v>1230.2</v>
      </c>
      <c r="F450" s="34" t="n">
        <v>1895.7</v>
      </c>
      <c r="G450" s="34" t="n">
        <v>1411.4</v>
      </c>
      <c r="H450" s="34" t="n">
        <v>1197.1</v>
      </c>
      <c r="I450" s="34" t="n">
        <v>521.9</v>
      </c>
      <c r="J450" s="34" t="n">
        <v>660</v>
      </c>
      <c r="K450" s="34" t="n">
        <v>1111.1</v>
      </c>
    </row>
    <row r="451" ht="21" customHeight="1">
      <c r="B451" s="3" t="str">
        <v>Canarias @ 1998-10</v>
      </c>
      <c r="C451" s="16" t="str">
        <v>Canarias</v>
      </c>
      <c r="D451" s="9" t="n">
        <v>36069</v>
      </c>
      <c r="E451" s="34" t="n">
        <v>1230.2</v>
      </c>
      <c r="F451" s="34" t="n">
        <v>1895.7</v>
      </c>
      <c r="G451" s="34" t="n">
        <v>1411.4</v>
      </c>
      <c r="H451" s="34" t="n">
        <v>1199.9</v>
      </c>
      <c r="I451" s="34" t="n">
        <v>478.4</v>
      </c>
      <c r="J451" s="34" t="n">
        <v>643.5</v>
      </c>
      <c r="K451" s="34" t="n">
        <v>1111.1</v>
      </c>
    </row>
    <row r="452" ht="21" customHeight="1">
      <c r="B452" s="3" t="str">
        <v>Canarias @ 1998-11</v>
      </c>
      <c r="C452" s="16" t="str">
        <v>Canarias</v>
      </c>
      <c r="D452" s="9" t="n">
        <v>36100</v>
      </c>
      <c r="E452" s="34" t="n">
        <v>1230.2</v>
      </c>
      <c r="F452" s="34" t="n">
        <v>1895.7</v>
      </c>
      <c r="G452" s="34" t="n">
        <v>1411.4</v>
      </c>
      <c r="H452" s="34" t="n">
        <v>1202.7</v>
      </c>
      <c r="I452" s="34" t="n">
        <v>497.9</v>
      </c>
      <c r="J452" s="34" t="n">
        <v>637.4</v>
      </c>
      <c r="K452" s="34" t="n">
        <v>1060.8</v>
      </c>
    </row>
    <row r="453" ht="21" customHeight="1">
      <c r="B453" s="3" t="str">
        <v>Canarias @ 1998-12</v>
      </c>
      <c r="C453" s="16" t="str">
        <v>Canarias</v>
      </c>
      <c r="D453" s="9" t="n">
        <v>36130</v>
      </c>
      <c r="E453" s="34" t="n">
        <v>1230.2</v>
      </c>
      <c r="F453" s="34" t="n">
        <v>1895.7</v>
      </c>
      <c r="G453" s="34" t="n">
        <v>1411.4</v>
      </c>
      <c r="H453" s="34" t="n">
        <v>1195.9</v>
      </c>
      <c r="I453" s="34" t="n">
        <v>463.5</v>
      </c>
      <c r="J453" s="34" t="n">
        <v>636.7</v>
      </c>
      <c r="K453" s="34" t="n">
        <v>1060.8</v>
      </c>
    </row>
    <row r="454" ht="21" customHeight="1">
      <c r="B454" s="3" t="str">
        <v>Canarias @ 1999-01</v>
      </c>
      <c r="C454" s="16" t="str">
        <v>Canarias</v>
      </c>
      <c r="D454" s="9" t="n">
        <v>36161</v>
      </c>
      <c r="E454" s="34" t="n">
        <v>1272.9</v>
      </c>
      <c r="F454" s="34" t="n">
        <v>1895.7</v>
      </c>
      <c r="G454" s="34" t="n">
        <v>1426.4</v>
      </c>
      <c r="H454" s="34" t="n">
        <v>1179.9</v>
      </c>
      <c r="I454" s="34" t="n">
        <v>454.8</v>
      </c>
      <c r="J454" s="34" t="n">
        <v>635.7</v>
      </c>
      <c r="K454" s="34" t="n">
        <v>1060.8</v>
      </c>
    </row>
    <row r="455" ht="21" customHeight="1">
      <c r="B455" s="3" t="str">
        <v>Canarias @ 1999-02</v>
      </c>
      <c r="C455" s="16" t="str">
        <v>Canarias</v>
      </c>
      <c r="D455" s="9" t="n">
        <v>36192</v>
      </c>
      <c r="E455" s="34" t="n">
        <v>1272.9</v>
      </c>
      <c r="F455" s="34" t="n">
        <v>1925.2</v>
      </c>
      <c r="G455" s="34" t="n">
        <v>1430.8</v>
      </c>
      <c r="H455" s="34" t="n">
        <v>1157.4</v>
      </c>
      <c r="I455" s="34" t="n">
        <v>464</v>
      </c>
      <c r="J455" s="34" t="n">
        <v>624</v>
      </c>
      <c r="K455" s="34" t="n">
        <v>1019.7</v>
      </c>
    </row>
    <row r="456" ht="21" customHeight="1">
      <c r="B456" s="3" t="str">
        <v>Canarias @ 1999-03</v>
      </c>
      <c r="C456" s="16" t="str">
        <v>Canarias</v>
      </c>
      <c r="D456" s="9" t="n">
        <v>36220</v>
      </c>
      <c r="E456" s="34" t="n">
        <v>1272.9</v>
      </c>
      <c r="F456" s="34" t="n">
        <v>1925.2</v>
      </c>
      <c r="G456" s="34" t="n">
        <v>1430.8</v>
      </c>
      <c r="H456" s="34" t="n">
        <v>1140.1</v>
      </c>
      <c r="I456" s="34" t="n">
        <v>466.9</v>
      </c>
      <c r="J456" s="34" t="n">
        <v>624</v>
      </c>
      <c r="K456" s="34" t="n">
        <v>1019.7</v>
      </c>
    </row>
    <row r="457" ht="21" customHeight="1">
      <c r="B457" s="3" t="str">
        <v>Canarias @ 1999-04</v>
      </c>
      <c r="C457" s="16" t="str">
        <v>Canarias</v>
      </c>
      <c r="D457" s="9" t="n">
        <v>36251</v>
      </c>
      <c r="E457" s="34" t="n">
        <v>1272.9</v>
      </c>
      <c r="F457" s="34" t="n">
        <v>1925.2</v>
      </c>
      <c r="G457" s="34" t="n">
        <v>1435.8</v>
      </c>
      <c r="H457" s="34" t="n">
        <v>1133.7</v>
      </c>
      <c r="I457" s="34" t="n">
        <v>505.1</v>
      </c>
      <c r="J457" s="34" t="n">
        <v>627.4</v>
      </c>
      <c r="K457" s="34" t="n">
        <v>1019.7</v>
      </c>
    </row>
    <row r="458" ht="21" customHeight="1">
      <c r="B458" s="3" t="str">
        <v>Canarias @ 1999-05</v>
      </c>
      <c r="C458" s="16" t="str">
        <v>Canarias</v>
      </c>
      <c r="D458" s="9" t="n">
        <v>36281</v>
      </c>
      <c r="E458" s="34" t="n">
        <v>1272.9</v>
      </c>
      <c r="F458" s="34" t="n">
        <v>1925.2</v>
      </c>
      <c r="G458" s="34" t="n">
        <v>1435.8</v>
      </c>
      <c r="H458" s="34" t="n">
        <v>1133.3</v>
      </c>
      <c r="I458" s="34" t="n">
        <v>522.1</v>
      </c>
      <c r="J458" s="34" t="n">
        <v>645.4</v>
      </c>
      <c r="K458" s="34" t="n">
        <v>1067.7</v>
      </c>
    </row>
    <row r="459" ht="21" customHeight="1">
      <c r="B459" s="3" t="str">
        <v>Canarias @ 1999-06</v>
      </c>
      <c r="C459" s="16" t="str">
        <v>Canarias</v>
      </c>
      <c r="D459" s="9" t="n">
        <v>36312</v>
      </c>
      <c r="E459" s="34" t="n">
        <v>1272.9</v>
      </c>
      <c r="F459" s="34" t="n">
        <v>1925.2</v>
      </c>
      <c r="G459" s="34" t="n">
        <v>1435.8</v>
      </c>
      <c r="H459" s="34" t="n">
        <v>1132.3</v>
      </c>
      <c r="I459" s="34" t="n">
        <v>506.2</v>
      </c>
      <c r="J459" s="34" t="n">
        <v>655.8</v>
      </c>
      <c r="K459" s="34" t="n">
        <v>1115.6</v>
      </c>
    </row>
    <row r="460" ht="21" customHeight="1">
      <c r="B460" s="3" t="str">
        <v>Canarias @ 1999-07</v>
      </c>
      <c r="C460" s="16" t="str">
        <v>Canarias</v>
      </c>
      <c r="D460" s="9" t="n">
        <v>36342</v>
      </c>
      <c r="E460" s="34" t="n">
        <v>1272.9</v>
      </c>
      <c r="F460" s="34" t="n">
        <v>1925.2</v>
      </c>
      <c r="G460" s="34" t="n">
        <v>1435.8</v>
      </c>
      <c r="H460" s="34" t="n">
        <v>1131.9</v>
      </c>
      <c r="I460" s="34" t="n">
        <v>580.7</v>
      </c>
      <c r="J460" s="34" t="n">
        <v>671.6</v>
      </c>
      <c r="K460" s="34" t="n">
        <v>1154.6</v>
      </c>
    </row>
    <row r="461" ht="21" customHeight="1">
      <c r="B461" s="3" t="str">
        <v>Canarias @ 1999-08</v>
      </c>
      <c r="C461" s="16" t="str">
        <v>Canarias</v>
      </c>
      <c r="D461" s="9" t="n">
        <v>36373</v>
      </c>
      <c r="E461" s="34" t="n">
        <v>1272.9</v>
      </c>
      <c r="F461" s="34" t="n">
        <v>1925.2</v>
      </c>
      <c r="G461" s="34" t="n">
        <v>1435.8</v>
      </c>
      <c r="H461" s="34" t="n">
        <v>1131.9</v>
      </c>
      <c r="I461" s="34" t="n">
        <v>570.3</v>
      </c>
      <c r="J461" s="34" t="n">
        <v>672.5</v>
      </c>
      <c r="K461" s="34" t="n">
        <v>1213</v>
      </c>
    </row>
    <row r="462" ht="21" customHeight="1">
      <c r="B462" s="3" t="str">
        <v>Canarias @ 1999-09</v>
      </c>
      <c r="C462" s="16" t="str">
        <v>Canarias</v>
      </c>
      <c r="D462" s="9" t="n">
        <v>36404</v>
      </c>
      <c r="E462" s="34" t="n">
        <v>1272.9</v>
      </c>
      <c r="F462" s="34" t="n">
        <v>1925.2</v>
      </c>
      <c r="G462" s="34" t="n">
        <v>1435.8</v>
      </c>
      <c r="H462" s="34" t="n">
        <v>1140.3</v>
      </c>
      <c r="I462" s="34" t="n">
        <v>599.4</v>
      </c>
      <c r="J462" s="34" t="n">
        <v>700.7</v>
      </c>
      <c r="K462" s="34" t="n">
        <v>1213</v>
      </c>
    </row>
    <row r="463" ht="21" customHeight="1">
      <c r="B463" s="3" t="str">
        <v>Canarias @ 1999-10</v>
      </c>
      <c r="C463" s="16" t="str">
        <v>Canarias</v>
      </c>
      <c r="D463" s="9" t="n">
        <v>36434</v>
      </c>
      <c r="E463" s="34" t="n">
        <v>1272.9</v>
      </c>
      <c r="F463" s="34" t="n">
        <v>1925.2</v>
      </c>
      <c r="G463" s="34" t="n">
        <v>1435.8</v>
      </c>
      <c r="H463" s="34" t="n">
        <v>1122.4</v>
      </c>
      <c r="I463" s="34" t="n">
        <v>579.4</v>
      </c>
      <c r="J463" s="34" t="n">
        <v>686.6</v>
      </c>
      <c r="K463" s="34" t="n">
        <v>1301.3</v>
      </c>
    </row>
    <row r="464" ht="21" customHeight="1">
      <c r="B464" s="3" t="str">
        <v>Canarias @ 1999-11</v>
      </c>
      <c r="C464" s="16" t="str">
        <v>Canarias</v>
      </c>
      <c r="D464" s="9" t="n">
        <v>36465</v>
      </c>
      <c r="E464" s="34" t="n">
        <v>1272.9</v>
      </c>
      <c r="F464" s="34" t="n">
        <v>1925.2</v>
      </c>
      <c r="G464" s="34" t="n">
        <v>1435.8</v>
      </c>
      <c r="H464" s="34" t="n">
        <v>1130.9</v>
      </c>
      <c r="I464" s="34" t="n">
        <v>600.7</v>
      </c>
      <c r="J464" s="34" t="n">
        <v>694</v>
      </c>
      <c r="K464" s="34" t="n">
        <v>1311.1</v>
      </c>
    </row>
    <row r="465" ht="21" customHeight="1">
      <c r="B465" s="3" t="str">
        <v>Canarias @ 1999-12</v>
      </c>
      <c r="C465" s="16" t="str">
        <v>Canarias</v>
      </c>
      <c r="D465" s="9" t="n">
        <v>36495</v>
      </c>
      <c r="E465" s="34" t="n">
        <v>1272.9</v>
      </c>
      <c r="F465" s="34" t="n">
        <v>1925.2</v>
      </c>
      <c r="G465" s="34" t="n">
        <v>1435.8</v>
      </c>
      <c r="H465" s="34" t="n">
        <v>1130.6</v>
      </c>
      <c r="I465" s="34" t="n">
        <v>627.2</v>
      </c>
      <c r="J465" s="34" t="n">
        <v>699.4</v>
      </c>
      <c r="K465" s="34" t="n">
        <v>1382.4</v>
      </c>
    </row>
    <row r="466" ht="21" customHeight="1">
      <c r="B466" s="3" t="str">
        <v>Canarias @ 2000-01</v>
      </c>
      <c r="C466" s="16" t="str">
        <v>Canarias</v>
      </c>
      <c r="D466" s="9" t="n">
        <v>36526</v>
      </c>
      <c r="E466" s="34" t="n">
        <v>1308.2</v>
      </c>
      <c r="F466" s="34" t="n">
        <v>1925.2</v>
      </c>
      <c r="G466" s="34" t="n">
        <v>1435.8</v>
      </c>
      <c r="H466" s="34" t="n">
        <v>1124.5</v>
      </c>
      <c r="I466" s="34" t="n">
        <v>653.5</v>
      </c>
      <c r="J466" s="34" t="n">
        <v>730</v>
      </c>
      <c r="K466" s="34" t="n">
        <v>1429.8</v>
      </c>
    </row>
    <row r="467" ht="21" customHeight="1">
      <c r="B467" s="3" t="str">
        <v>Canarias @ 2000-02</v>
      </c>
      <c r="C467" s="16" t="str">
        <v>Canarias</v>
      </c>
      <c r="D467" s="9" t="n">
        <v>36557</v>
      </c>
      <c r="E467" s="34" t="n">
        <v>1308.2</v>
      </c>
      <c r="F467" s="34" t="n">
        <v>1952.8</v>
      </c>
      <c r="G467" s="34" t="n">
        <v>1461.1</v>
      </c>
      <c r="H467" s="34" t="n">
        <v>1126.9</v>
      </c>
      <c r="I467" s="34" t="n">
        <v>657.3</v>
      </c>
      <c r="J467" s="34" t="n">
        <v>756.1</v>
      </c>
      <c r="K467" s="34" t="n">
        <v>1517.3</v>
      </c>
    </row>
    <row r="468" ht="21" customHeight="1">
      <c r="B468" s="3" t="str">
        <v>Canarias @ 2000-03</v>
      </c>
      <c r="C468" s="16" t="str">
        <v>Canarias</v>
      </c>
      <c r="D468" s="9" t="n">
        <v>36586</v>
      </c>
      <c r="E468" s="34" t="n">
        <v>1308.2</v>
      </c>
      <c r="F468" s="34" t="n">
        <v>1952.8</v>
      </c>
      <c r="G468" s="34" t="n">
        <v>1461.1</v>
      </c>
      <c r="H468" s="34" t="n">
        <v>1111.2</v>
      </c>
      <c r="I468" s="34" t="n">
        <v>647.6</v>
      </c>
      <c r="J468" s="34" t="n">
        <v>762.1</v>
      </c>
      <c r="K468" s="34" t="n">
        <v>1581.3</v>
      </c>
    </row>
    <row r="469" ht="21" customHeight="1">
      <c r="B469" s="3" t="str">
        <v>Canarias @ 2000-04</v>
      </c>
      <c r="C469" s="16" t="str">
        <v>Canarias</v>
      </c>
      <c r="D469" s="9" t="n">
        <v>36617</v>
      </c>
      <c r="E469" s="34" t="n">
        <v>1308.2</v>
      </c>
      <c r="F469" s="34" t="n">
        <v>1952.8</v>
      </c>
      <c r="G469" s="34" t="n">
        <v>1461.1</v>
      </c>
      <c r="H469" s="34" t="n">
        <v>1101</v>
      </c>
      <c r="I469" s="34" t="n">
        <v>637</v>
      </c>
      <c r="J469" s="34" t="n">
        <v>755.4</v>
      </c>
      <c r="K469" s="34" t="n">
        <v>1662.7</v>
      </c>
    </row>
    <row r="470" ht="21" customHeight="1">
      <c r="B470" s="3" t="str">
        <v>Canarias @ 2000-05</v>
      </c>
      <c r="C470" s="16" t="str">
        <v>Canarias</v>
      </c>
      <c r="D470" s="9" t="n">
        <v>36647</v>
      </c>
      <c r="E470" s="34" t="n">
        <v>1308.2</v>
      </c>
      <c r="F470" s="34" t="n">
        <v>1952.8</v>
      </c>
      <c r="G470" s="34" t="n">
        <v>1457.8</v>
      </c>
      <c r="H470" s="34" t="n">
        <v>1122.6</v>
      </c>
      <c r="I470" s="34" t="n">
        <v>706.8</v>
      </c>
      <c r="J470" s="34" t="n">
        <v>756.8</v>
      </c>
      <c r="K470" s="34" t="n">
        <v>1635.3</v>
      </c>
    </row>
    <row r="471" ht="21" customHeight="1">
      <c r="B471" s="3" t="str">
        <v>Canarias @ 2000-06</v>
      </c>
      <c r="C471" s="16" t="str">
        <v>Canarias</v>
      </c>
      <c r="D471" s="9" t="n">
        <v>36678</v>
      </c>
      <c r="E471" s="34" t="n">
        <v>1308.2</v>
      </c>
      <c r="F471" s="34" t="n">
        <v>1952.8</v>
      </c>
      <c r="G471" s="34" t="n">
        <v>1457.8</v>
      </c>
      <c r="H471" s="34" t="n">
        <v>1137.2</v>
      </c>
      <c r="I471" s="34" t="n">
        <v>663</v>
      </c>
      <c r="J471" s="34" t="n">
        <v>760.9</v>
      </c>
      <c r="K471" s="34" t="n">
        <v>1635.3</v>
      </c>
    </row>
    <row r="472" ht="21" customHeight="1">
      <c r="B472" s="3" t="str">
        <v>Canarias @ 2000-07</v>
      </c>
      <c r="C472" s="16" t="str">
        <v>Canarias</v>
      </c>
      <c r="D472" s="9" t="n">
        <v>36708</v>
      </c>
      <c r="E472" s="34" t="n">
        <v>1308.2</v>
      </c>
      <c r="F472" s="34" t="n">
        <v>1952.8</v>
      </c>
      <c r="G472" s="34" t="n">
        <v>1457.8</v>
      </c>
      <c r="H472" s="34" t="n">
        <v>1132</v>
      </c>
      <c r="I472" s="34" t="n">
        <v>686.8</v>
      </c>
      <c r="J472" s="34" t="n">
        <v>760.5</v>
      </c>
      <c r="K472" s="34" t="n">
        <v>1635.3</v>
      </c>
    </row>
    <row r="473" ht="21" customHeight="1">
      <c r="B473" s="3" t="str">
        <v>Canarias @ 2000-08</v>
      </c>
      <c r="C473" s="16" t="str">
        <v>Canarias</v>
      </c>
      <c r="D473" s="9" t="n">
        <v>36739</v>
      </c>
      <c r="E473" s="34" t="n">
        <v>1308.2</v>
      </c>
      <c r="F473" s="34" t="n">
        <v>1952.8</v>
      </c>
      <c r="G473" s="34" t="n">
        <v>1457.8</v>
      </c>
      <c r="H473" s="34" t="n">
        <v>1135.3</v>
      </c>
      <c r="I473" s="34" t="n">
        <v>735.6</v>
      </c>
      <c r="J473" s="34" t="n">
        <v>763.2</v>
      </c>
      <c r="K473" s="34" t="n">
        <v>1635.3</v>
      </c>
    </row>
    <row r="474" ht="21" customHeight="1">
      <c r="B474" s="3" t="str">
        <v>Canarias @ 2000-09</v>
      </c>
      <c r="C474" s="16" t="str">
        <v>Canarias</v>
      </c>
      <c r="D474" s="9" t="n">
        <v>36770</v>
      </c>
      <c r="E474" s="34" t="n">
        <v>1308.2</v>
      </c>
      <c r="F474" s="34" t="n">
        <v>1952.8</v>
      </c>
      <c r="G474" s="34" t="n">
        <v>1457.8</v>
      </c>
      <c r="H474" s="34" t="n">
        <v>1137.6</v>
      </c>
      <c r="I474" s="34" t="n">
        <v>804.6</v>
      </c>
      <c r="J474" s="34" t="n">
        <v>786.1</v>
      </c>
      <c r="K474" s="34" t="n">
        <v>1635.3</v>
      </c>
    </row>
    <row r="475" ht="21" customHeight="1">
      <c r="B475" s="3" t="str">
        <v>Canarias @ 2000-10</v>
      </c>
      <c r="C475" s="16" t="str">
        <v>Canarias</v>
      </c>
      <c r="D475" s="9" t="n">
        <v>36800</v>
      </c>
      <c r="E475" s="34" t="n">
        <v>1308.2</v>
      </c>
      <c r="F475" s="34" t="n">
        <v>1952.8</v>
      </c>
      <c r="G475" s="34" t="n">
        <v>1457.8</v>
      </c>
      <c r="H475" s="34" t="n">
        <v>1132.7</v>
      </c>
      <c r="I475" s="34" t="n">
        <v>794.7</v>
      </c>
      <c r="J475" s="34" t="n">
        <v>799.6</v>
      </c>
      <c r="K475" s="34" t="n">
        <v>1690.5</v>
      </c>
    </row>
    <row r="476" ht="21" customHeight="1">
      <c r="B476" s="3" t="str">
        <v>Canarias @ 2000-11</v>
      </c>
      <c r="C476" s="16" t="str">
        <v>Canarias</v>
      </c>
      <c r="D476" s="9" t="n">
        <v>36831</v>
      </c>
      <c r="E476" s="34" t="n">
        <v>1308.2</v>
      </c>
      <c r="F476" s="34" t="n">
        <v>1952.8</v>
      </c>
      <c r="G476" s="34" t="n">
        <v>1457.8</v>
      </c>
      <c r="H476" s="34" t="n">
        <v>1131.3</v>
      </c>
      <c r="I476" s="34" t="n">
        <v>750.9</v>
      </c>
      <c r="J476" s="34" t="n">
        <v>800.4</v>
      </c>
      <c r="K476" s="34" t="n">
        <v>1786</v>
      </c>
    </row>
    <row r="477" ht="21" customHeight="1">
      <c r="B477" s="3" t="str">
        <v>Canarias @ 2000-12</v>
      </c>
      <c r="C477" s="16" t="str">
        <v>Canarias</v>
      </c>
      <c r="D477" s="9" t="n">
        <v>36861</v>
      </c>
      <c r="E477" s="34" t="n">
        <v>1308.2</v>
      </c>
      <c r="F477" s="34" t="n">
        <v>1952.8</v>
      </c>
      <c r="G477" s="34" t="n">
        <v>1457.8</v>
      </c>
      <c r="H477" s="34" t="n">
        <v>1125.2</v>
      </c>
      <c r="I477" s="34" t="n">
        <v>739.2</v>
      </c>
      <c r="J477" s="34" t="n">
        <v>801</v>
      </c>
      <c r="K477" s="34" t="n">
        <v>1786</v>
      </c>
    </row>
    <row r="478" ht="21" customHeight="1">
      <c r="B478" s="3" t="str">
        <v>Canarias @ 2001-01</v>
      </c>
      <c r="C478" s="16" t="str">
        <v>Canarias</v>
      </c>
      <c r="D478" s="9" t="n">
        <v>36892</v>
      </c>
      <c r="E478" s="34" t="n">
        <v>1359.7</v>
      </c>
      <c r="F478" s="34" t="n">
        <v>1952.8</v>
      </c>
      <c r="G478" s="34" t="n">
        <v>1465.8</v>
      </c>
      <c r="H478" s="34" t="n">
        <v>1136.7</v>
      </c>
      <c r="I478" s="34" t="n">
        <v>682.8</v>
      </c>
      <c r="J478" s="34" t="n">
        <v>789</v>
      </c>
      <c r="K478" s="34" t="n">
        <v>1786</v>
      </c>
    </row>
    <row r="479" ht="21" customHeight="1">
      <c r="B479" s="3" t="str">
        <v>Canarias @ 2001-02</v>
      </c>
      <c r="C479" s="16" t="str">
        <v>Canarias</v>
      </c>
      <c r="D479" s="9" t="n">
        <v>36923</v>
      </c>
      <c r="E479" s="34" t="n">
        <v>1359.7</v>
      </c>
      <c r="F479" s="34" t="n">
        <v>1973.9</v>
      </c>
      <c r="G479" s="34" t="n">
        <v>1465.8</v>
      </c>
      <c r="H479" s="34" t="n">
        <v>1141</v>
      </c>
      <c r="I479" s="34" t="n">
        <v>685.1</v>
      </c>
      <c r="J479" s="34" t="n">
        <v>788.1</v>
      </c>
      <c r="K479" s="34" t="n">
        <v>1647.5</v>
      </c>
    </row>
    <row r="480" ht="21" customHeight="1">
      <c r="B480" s="3" t="str">
        <v>Canarias @ 2001-03</v>
      </c>
      <c r="C480" s="16" t="str">
        <v>Canarias</v>
      </c>
      <c r="D480" s="9" t="n">
        <v>36951</v>
      </c>
      <c r="E480" s="34" t="n">
        <v>1359.7</v>
      </c>
      <c r="F480" s="34" t="n">
        <v>1977.2</v>
      </c>
      <c r="G480" s="34" t="n">
        <v>1469.6</v>
      </c>
      <c r="H480" s="34" t="n">
        <v>1138</v>
      </c>
      <c r="I480" s="34" t="n">
        <v>686</v>
      </c>
      <c r="J480" s="34" t="n">
        <v>796.2</v>
      </c>
      <c r="K480" s="34" t="n">
        <v>1626.2</v>
      </c>
    </row>
    <row r="481" ht="21" customHeight="1">
      <c r="B481" s="3" t="str">
        <v>Canarias @ 2001-04</v>
      </c>
      <c r="C481" s="16" t="str">
        <v>Canarias</v>
      </c>
      <c r="D481" s="9" t="n">
        <v>36982</v>
      </c>
      <c r="E481" s="34" t="n">
        <v>1359.7</v>
      </c>
      <c r="F481" s="34" t="n">
        <v>1977.2</v>
      </c>
      <c r="G481" s="34" t="n">
        <v>1469.6</v>
      </c>
      <c r="H481" s="34" t="n">
        <v>1142</v>
      </c>
      <c r="I481" s="34" t="n">
        <v>670.7</v>
      </c>
      <c r="J481" s="34" t="n">
        <v>783</v>
      </c>
      <c r="K481" s="34" t="n">
        <v>1626.2</v>
      </c>
    </row>
    <row r="482" ht="21" customHeight="1">
      <c r="B482" s="3" t="str">
        <v>Canarias @ 2001-05</v>
      </c>
      <c r="C482" s="16" t="str">
        <v>Canarias</v>
      </c>
      <c r="D482" s="9" t="n">
        <v>37012</v>
      </c>
      <c r="E482" s="34" t="n">
        <v>1359.7</v>
      </c>
      <c r="F482" s="34" t="n">
        <v>1977.2</v>
      </c>
      <c r="G482" s="34" t="n">
        <v>1469.6</v>
      </c>
      <c r="H482" s="34" t="n">
        <v>1138</v>
      </c>
      <c r="I482" s="34" t="n">
        <v>690.2</v>
      </c>
      <c r="J482" s="34" t="n">
        <v>789.2</v>
      </c>
      <c r="K482" s="34" t="n">
        <v>1626.2</v>
      </c>
    </row>
    <row r="483" ht="21" customHeight="1">
      <c r="B483" s="3" t="str">
        <v>Canarias @ 2001-06</v>
      </c>
      <c r="C483" s="16" t="str">
        <v>Canarias</v>
      </c>
      <c r="D483" s="9" t="n">
        <v>37043</v>
      </c>
      <c r="E483" s="34" t="n">
        <v>1359.7</v>
      </c>
      <c r="F483" s="34" t="n">
        <v>1977.2</v>
      </c>
      <c r="G483" s="34" t="n">
        <v>1469.6</v>
      </c>
      <c r="H483" s="34" t="n">
        <v>1136.6</v>
      </c>
      <c r="I483" s="34" t="n">
        <v>674</v>
      </c>
      <c r="J483" s="34" t="n">
        <v>804.5</v>
      </c>
      <c r="K483" s="34" t="n">
        <v>1626.2</v>
      </c>
    </row>
    <row r="484" ht="21" customHeight="1">
      <c r="B484" s="3" t="str">
        <v>Canarias @ 2001-07</v>
      </c>
      <c r="C484" s="16" t="str">
        <v>Canarias</v>
      </c>
      <c r="D484" s="9" t="n">
        <v>37073</v>
      </c>
      <c r="E484" s="34" t="n">
        <v>1359.7</v>
      </c>
      <c r="F484" s="34" t="n">
        <v>1977.2</v>
      </c>
      <c r="G484" s="34" t="n">
        <v>1469.6</v>
      </c>
      <c r="H484" s="34" t="n">
        <v>1136.6</v>
      </c>
      <c r="I484" s="34" t="n">
        <v>633.7</v>
      </c>
      <c r="J484" s="34" t="n">
        <v>797.9</v>
      </c>
      <c r="K484" s="34" t="n">
        <v>1626.2</v>
      </c>
    </row>
    <row r="485" ht="21" customHeight="1">
      <c r="B485" s="3" t="str">
        <v>Canarias @ 2001-08</v>
      </c>
      <c r="C485" s="16" t="str">
        <v>Canarias</v>
      </c>
      <c r="D485" s="9" t="n">
        <v>37104</v>
      </c>
      <c r="E485" s="34" t="n">
        <v>1359.7</v>
      </c>
      <c r="F485" s="34" t="n">
        <v>1977.2</v>
      </c>
      <c r="G485" s="34" t="n">
        <v>1469.6</v>
      </c>
      <c r="H485" s="34" t="n">
        <v>1144.3</v>
      </c>
      <c r="I485" s="34" t="n">
        <v>583</v>
      </c>
      <c r="J485" s="34" t="n">
        <v>796.9</v>
      </c>
      <c r="K485" s="34" t="n">
        <v>1626.2</v>
      </c>
    </row>
    <row r="486" ht="21" customHeight="1">
      <c r="B486" s="3" t="str">
        <v>Canarias @ 2001-09</v>
      </c>
      <c r="C486" s="16" t="str">
        <v>Canarias</v>
      </c>
      <c r="D486" s="9" t="n">
        <v>37135</v>
      </c>
      <c r="E486" s="34" t="n">
        <v>1359.7</v>
      </c>
      <c r="F486" s="34" t="n">
        <v>1984.8</v>
      </c>
      <c r="G486" s="34" t="n">
        <v>1469.6</v>
      </c>
      <c r="H486" s="34" t="n">
        <v>1144.4</v>
      </c>
      <c r="I486" s="34" t="n">
        <v>561.2</v>
      </c>
      <c r="J486" s="34" t="n">
        <v>788.2</v>
      </c>
      <c r="K486" s="34" t="n">
        <v>1626.2</v>
      </c>
    </row>
    <row r="487" ht="21" customHeight="1">
      <c r="B487" s="3" t="str">
        <v>Canarias @ 2001-10</v>
      </c>
      <c r="C487" s="16" t="str">
        <v>Canarias</v>
      </c>
      <c r="D487" s="9" t="n">
        <v>37165</v>
      </c>
      <c r="E487" s="34" t="n">
        <v>1359.7</v>
      </c>
      <c r="F487" s="34" t="n">
        <v>1984.8</v>
      </c>
      <c r="G487" s="34" t="n">
        <v>1469.6</v>
      </c>
      <c r="H487" s="34" t="n">
        <v>1146</v>
      </c>
      <c r="I487" s="34" t="n">
        <v>545.2</v>
      </c>
      <c r="J487" s="34" t="n">
        <v>777.4</v>
      </c>
      <c r="K487" s="34" t="n">
        <v>1626.2</v>
      </c>
    </row>
    <row r="488" ht="21" customHeight="1">
      <c r="B488" s="3" t="str">
        <v>Canarias @ 2001-11</v>
      </c>
      <c r="C488" s="16" t="str">
        <v>Canarias</v>
      </c>
      <c r="D488" s="9" t="n">
        <v>37196</v>
      </c>
      <c r="E488" s="34" t="n">
        <v>1359.7</v>
      </c>
      <c r="F488" s="34" t="n">
        <v>1984.8</v>
      </c>
      <c r="G488" s="34" t="n">
        <v>1469.6</v>
      </c>
      <c r="H488" s="34" t="n">
        <v>1149.8</v>
      </c>
      <c r="I488" s="34" t="n">
        <v>576.1</v>
      </c>
      <c r="J488" s="34" t="n">
        <v>764.6</v>
      </c>
      <c r="K488" s="34" t="n">
        <v>1590.4</v>
      </c>
    </row>
    <row r="489" ht="21" customHeight="1">
      <c r="B489" s="3" t="str">
        <v>Canarias @ 2001-12</v>
      </c>
      <c r="C489" s="16" t="str">
        <v>Canarias</v>
      </c>
      <c r="D489" s="9" t="n">
        <v>37226</v>
      </c>
      <c r="E489" s="34" t="n">
        <v>1359.7</v>
      </c>
      <c r="F489" s="34" t="n">
        <v>1991.5</v>
      </c>
      <c r="G489" s="34" t="n">
        <v>1469.6</v>
      </c>
      <c r="H489" s="34" t="n">
        <v>1147.8</v>
      </c>
      <c r="I489" s="34" t="n">
        <v>590.2</v>
      </c>
      <c r="J489" s="34" t="n">
        <v>773.8</v>
      </c>
      <c r="K489" s="34" t="n">
        <v>1518.9</v>
      </c>
    </row>
    <row r="490" ht="21" customHeight="1">
      <c r="B490" s="3" t="str">
        <v>Canarias @ 2002-01</v>
      </c>
      <c r="C490" s="16" t="str">
        <v>Canarias</v>
      </c>
      <c r="D490" s="9" t="n">
        <v>37257</v>
      </c>
      <c r="E490" s="34" t="n">
        <v>1359.8</v>
      </c>
      <c r="F490" s="34" t="n">
        <v>2011.2</v>
      </c>
      <c r="G490" s="34" t="n">
        <v>1469.6</v>
      </c>
      <c r="H490" s="34" t="n">
        <v>1124.7</v>
      </c>
      <c r="I490" s="34" t="n">
        <v>609.7</v>
      </c>
      <c r="J490" s="34" t="n">
        <v>768.3</v>
      </c>
      <c r="K490" s="34" t="n">
        <v>1543.2</v>
      </c>
    </row>
    <row r="491" ht="21" customHeight="1">
      <c r="B491" s="3" t="str">
        <v>Canarias @ 2002-02</v>
      </c>
      <c r="C491" s="16" t="str">
        <v>Canarias</v>
      </c>
      <c r="D491" s="9" t="n">
        <v>37288</v>
      </c>
      <c r="E491" s="34" t="n">
        <v>1359.8</v>
      </c>
      <c r="F491" s="34" t="n">
        <v>2011.2</v>
      </c>
      <c r="G491" s="34" t="n">
        <v>1469</v>
      </c>
      <c r="H491" s="34" t="n">
        <v>1121.4</v>
      </c>
      <c r="I491" s="34" t="n">
        <v>642.2</v>
      </c>
      <c r="J491" s="34" t="n">
        <v>776.4</v>
      </c>
      <c r="K491" s="34" t="n">
        <v>1543.2</v>
      </c>
    </row>
    <row r="492" ht="21" customHeight="1">
      <c r="B492" s="3" t="str">
        <v>Canarias @ 2002-03</v>
      </c>
      <c r="C492" s="16" t="str">
        <v>Canarias</v>
      </c>
      <c r="D492" s="9" t="n">
        <v>37316</v>
      </c>
      <c r="E492" s="34" t="n">
        <v>1359.8</v>
      </c>
      <c r="F492" s="34" t="n">
        <v>2015.2</v>
      </c>
      <c r="G492" s="34" t="n">
        <v>1469</v>
      </c>
      <c r="H492" s="34" t="n">
        <v>1116.9</v>
      </c>
      <c r="I492" s="34" t="n">
        <v>655.3</v>
      </c>
      <c r="J492" s="34" t="n">
        <v>784.4</v>
      </c>
      <c r="K492" s="34" t="n">
        <v>1543.2</v>
      </c>
    </row>
    <row r="493" ht="21" customHeight="1">
      <c r="B493" s="3" t="str">
        <v>Canarias @ 2002-04</v>
      </c>
      <c r="C493" s="16" t="str">
        <v>Canarias</v>
      </c>
      <c r="D493" s="9" t="n">
        <v>37347</v>
      </c>
      <c r="E493" s="34" t="n">
        <v>1359.8</v>
      </c>
      <c r="F493" s="34" t="n">
        <v>2015.4</v>
      </c>
      <c r="G493" s="34" t="n">
        <v>1469</v>
      </c>
      <c r="H493" s="34" t="n">
        <v>1122.2</v>
      </c>
      <c r="I493" s="34" t="n">
        <v>642.2</v>
      </c>
      <c r="J493" s="34" t="n">
        <v>785.2</v>
      </c>
      <c r="K493" s="34" t="n">
        <v>1658.4</v>
      </c>
    </row>
    <row r="494" ht="21" customHeight="1">
      <c r="B494" s="3" t="str">
        <v>Canarias @ 2002-05</v>
      </c>
      <c r="C494" s="16" t="str">
        <v>Canarias</v>
      </c>
      <c r="D494" s="9" t="n">
        <v>37377</v>
      </c>
      <c r="E494" s="34" t="n">
        <v>1359.8</v>
      </c>
      <c r="F494" s="34" t="n">
        <v>2015.4</v>
      </c>
      <c r="G494" s="34" t="n">
        <v>1469</v>
      </c>
      <c r="H494" s="34" t="n">
        <v>1122.2</v>
      </c>
      <c r="I494" s="34" t="n">
        <v>625.3</v>
      </c>
      <c r="J494" s="34" t="n">
        <v>764.4</v>
      </c>
      <c r="K494" s="34" t="n">
        <v>1694.4</v>
      </c>
    </row>
    <row r="495" ht="21" customHeight="1">
      <c r="B495" s="3" t="str">
        <v>Canarias @ 2002-06</v>
      </c>
      <c r="C495" s="16" t="str">
        <v>Canarias</v>
      </c>
      <c r="D495" s="9" t="n">
        <v>37408</v>
      </c>
      <c r="E495" s="34" t="n">
        <v>1359.8</v>
      </c>
      <c r="F495" s="34" t="n">
        <v>2015.4</v>
      </c>
      <c r="G495" s="34" t="n">
        <v>1555.8</v>
      </c>
      <c r="H495" s="34" t="n">
        <v>1126.6</v>
      </c>
      <c r="I495" s="34" t="n">
        <v>618.4</v>
      </c>
      <c r="J495" s="34" t="n">
        <v>762.9</v>
      </c>
      <c r="K495" s="34" t="n">
        <v>1812.9</v>
      </c>
    </row>
    <row r="496" ht="21" customHeight="1">
      <c r="B496" s="3" t="str">
        <v>Canarias @ 2002-07</v>
      </c>
      <c r="C496" s="16" t="str">
        <v>Canarias</v>
      </c>
      <c r="D496" s="9" t="n">
        <v>37438</v>
      </c>
      <c r="E496" s="34" t="n">
        <v>1359.8</v>
      </c>
      <c r="F496" s="34" t="n">
        <v>2015.6</v>
      </c>
      <c r="G496" s="34" t="n">
        <v>1584.2</v>
      </c>
      <c r="H496" s="34" t="n">
        <v>1125.4</v>
      </c>
      <c r="I496" s="34" t="n">
        <v>574.1</v>
      </c>
      <c r="J496" s="34" t="n">
        <v>747.1</v>
      </c>
      <c r="K496" s="34" t="n">
        <v>1812.9</v>
      </c>
    </row>
    <row r="497" ht="21" customHeight="1">
      <c r="B497" s="3" t="str">
        <v>Canarias @ 2002-08</v>
      </c>
      <c r="C497" s="16" t="str">
        <v>Canarias</v>
      </c>
      <c r="D497" s="9" t="n">
        <v>37469</v>
      </c>
      <c r="E497" s="34" t="n">
        <v>1359.8</v>
      </c>
      <c r="F497" s="34" t="n">
        <v>2015.6</v>
      </c>
      <c r="G497" s="34" t="n">
        <v>1584.2</v>
      </c>
      <c r="H497" s="34" t="n">
        <v>1127.9</v>
      </c>
      <c r="I497" s="34" t="n">
        <v>544.8</v>
      </c>
      <c r="J497" s="34" t="n">
        <v>760.4</v>
      </c>
      <c r="K497" s="34" t="n">
        <v>1812.9</v>
      </c>
    </row>
    <row r="498" ht="21" customHeight="1">
      <c r="B498" s="3" t="str">
        <v>Canarias @ 2002-09</v>
      </c>
      <c r="C498" s="16" t="str">
        <v>Canarias</v>
      </c>
      <c r="D498" s="9" t="n">
        <v>37500</v>
      </c>
      <c r="E498" s="34" t="n">
        <v>1359.8</v>
      </c>
      <c r="F498" s="34" t="n">
        <v>2015.6</v>
      </c>
      <c r="G498" s="34" t="n">
        <v>1584.2</v>
      </c>
      <c r="H498" s="34" t="n">
        <v>1129.2</v>
      </c>
      <c r="I498" s="34" t="n">
        <v>542.8</v>
      </c>
      <c r="J498" s="34" t="n">
        <v>773.5</v>
      </c>
      <c r="K498" s="34" t="n">
        <v>1812.9</v>
      </c>
    </row>
    <row r="499" ht="21" customHeight="1">
      <c r="B499" s="3" t="str">
        <v>Canarias @ 2002-10</v>
      </c>
      <c r="C499" s="16" t="str">
        <v>Canarias</v>
      </c>
      <c r="D499" s="9" t="n">
        <v>37530</v>
      </c>
      <c r="E499" s="34" t="n">
        <v>1359.8</v>
      </c>
      <c r="F499" s="34" t="n">
        <v>2015.6</v>
      </c>
      <c r="G499" s="34" t="n">
        <v>1584.2</v>
      </c>
      <c r="H499" s="34" t="n">
        <v>1127.4</v>
      </c>
      <c r="I499" s="34" t="n">
        <v>544.4</v>
      </c>
      <c r="J499" s="34" t="n">
        <v>729.2</v>
      </c>
      <c r="K499" s="34" t="n">
        <v>1812.9</v>
      </c>
    </row>
    <row r="500" ht="21" customHeight="1">
      <c r="B500" s="3" t="str">
        <v>Canarias @ 2002-11</v>
      </c>
      <c r="C500" s="16" t="str">
        <v>Canarias</v>
      </c>
      <c r="D500" s="9" t="n">
        <v>37561</v>
      </c>
      <c r="E500" s="34" t="n">
        <v>1359.8</v>
      </c>
      <c r="F500" s="34" t="n">
        <v>2015.6</v>
      </c>
      <c r="G500" s="34" t="n">
        <v>1584.2</v>
      </c>
      <c r="H500" s="34" t="n">
        <v>1126.3</v>
      </c>
      <c r="I500" s="34" t="n">
        <v>568.5</v>
      </c>
      <c r="J500" s="34" t="n">
        <v>727.7</v>
      </c>
      <c r="K500" s="34" t="n">
        <v>1812.9</v>
      </c>
    </row>
    <row r="501" ht="21" customHeight="1">
      <c r="B501" s="3" t="str">
        <v>Canarias @ 2002-12</v>
      </c>
      <c r="C501" s="16" t="str">
        <v>Canarias</v>
      </c>
      <c r="D501" s="9" t="n">
        <v>37591</v>
      </c>
      <c r="E501" s="34" t="n">
        <v>1359.8</v>
      </c>
      <c r="F501" s="34" t="n">
        <v>2015.6</v>
      </c>
      <c r="G501" s="34" t="n">
        <v>1591.5</v>
      </c>
      <c r="H501" s="34" t="n">
        <v>1126.3</v>
      </c>
      <c r="I501" s="34" t="n">
        <v>564.6</v>
      </c>
      <c r="J501" s="34" t="n">
        <v>729.7</v>
      </c>
      <c r="K501" s="34" t="n">
        <v>1660.5</v>
      </c>
    </row>
    <row r="502" ht="21" customHeight="1">
      <c r="B502" s="3" t="str">
        <v>Canarias @ 2003-01</v>
      </c>
      <c r="C502" s="16" t="str">
        <v>Canarias</v>
      </c>
      <c r="D502" s="9" t="n">
        <v>37622</v>
      </c>
      <c r="E502" s="34" t="n">
        <v>1359.8</v>
      </c>
      <c r="F502" s="34" t="n">
        <v>2015.6</v>
      </c>
      <c r="G502" s="34" t="n">
        <v>1591.5</v>
      </c>
      <c r="H502" s="34" t="n">
        <v>1135.2</v>
      </c>
      <c r="I502" s="34" t="n">
        <v>558.2</v>
      </c>
      <c r="J502" s="34" t="n">
        <v>725.8</v>
      </c>
      <c r="K502" s="34" t="n">
        <v>1649.6</v>
      </c>
    </row>
    <row r="503" ht="21" customHeight="1">
      <c r="B503" s="3" t="str">
        <v>Canarias @ 2003-02</v>
      </c>
      <c r="C503" s="16" t="str">
        <v>Canarias</v>
      </c>
      <c r="D503" s="9" t="n">
        <v>37653</v>
      </c>
      <c r="E503" s="34" t="n">
        <v>1216.5</v>
      </c>
      <c r="F503" s="34" t="n">
        <v>2018.5</v>
      </c>
      <c r="G503" s="34" t="n">
        <v>1591.5</v>
      </c>
      <c r="H503" s="34" t="n">
        <v>1193.9</v>
      </c>
      <c r="I503" s="34" t="n">
        <v>541.2</v>
      </c>
      <c r="J503" s="34" t="n">
        <v>723.5</v>
      </c>
      <c r="K503" s="34" t="n">
        <v>1882.7</v>
      </c>
    </row>
    <row r="504" ht="21" customHeight="1">
      <c r="B504" s="3" t="str">
        <v>Canarias @ 2003-03</v>
      </c>
      <c r="C504" s="16" t="str">
        <v>Canarias</v>
      </c>
      <c r="D504" s="9" t="n">
        <v>37681</v>
      </c>
      <c r="E504" s="34" t="n">
        <v>1216.5</v>
      </c>
      <c r="F504" s="34" t="n">
        <v>2018.5</v>
      </c>
      <c r="G504" s="34" t="n">
        <v>1591.5</v>
      </c>
      <c r="H504" s="34" t="n">
        <v>1202</v>
      </c>
      <c r="I504" s="34" t="n">
        <v>552.7</v>
      </c>
      <c r="J504" s="34" t="n">
        <v>732.1</v>
      </c>
      <c r="K504" s="34" t="n">
        <v>1918.6</v>
      </c>
    </row>
    <row r="505" ht="21" customHeight="1">
      <c r="B505" s="3" t="str">
        <v>Canarias @ 2003-04</v>
      </c>
      <c r="C505" s="16" t="str">
        <v>Canarias</v>
      </c>
      <c r="D505" s="9" t="n">
        <v>37712</v>
      </c>
      <c r="E505" s="34" t="n">
        <v>1217.3</v>
      </c>
      <c r="F505" s="34" t="n">
        <v>2018.5</v>
      </c>
      <c r="G505" s="34" t="n">
        <v>1591.5</v>
      </c>
      <c r="H505" s="34" t="n">
        <v>1197.2</v>
      </c>
      <c r="I505" s="34" t="n">
        <v>527.6</v>
      </c>
      <c r="J505" s="34" t="n">
        <v>728.3</v>
      </c>
      <c r="K505" s="34" t="n">
        <v>1754.6</v>
      </c>
    </row>
    <row r="506" ht="21" customHeight="1">
      <c r="B506" s="3" t="str">
        <v>Canarias @ 2003-05</v>
      </c>
      <c r="C506" s="16" t="str">
        <v>Canarias</v>
      </c>
      <c r="D506" s="9" t="n">
        <v>37742</v>
      </c>
      <c r="E506" s="34" t="n">
        <v>1217.3</v>
      </c>
      <c r="F506" s="34" t="n">
        <v>2018.5</v>
      </c>
      <c r="G506" s="34" t="n">
        <v>1591.5</v>
      </c>
      <c r="H506" s="34" t="n">
        <v>1205.5</v>
      </c>
      <c r="I506" s="34" t="n">
        <v>513.6</v>
      </c>
      <c r="J506" s="34" t="n">
        <v>713.9</v>
      </c>
      <c r="K506" s="34" t="n">
        <v>1652.1</v>
      </c>
    </row>
    <row r="507" ht="21" customHeight="1">
      <c r="B507" s="3" t="str">
        <v>Canarias @ 2003-06</v>
      </c>
      <c r="C507" s="16" t="str">
        <v>Canarias</v>
      </c>
      <c r="D507" s="9" t="n">
        <v>37773</v>
      </c>
      <c r="E507" s="34" t="n">
        <v>1217.3</v>
      </c>
      <c r="F507" s="34" t="n">
        <v>2018.5</v>
      </c>
      <c r="G507" s="34" t="n">
        <v>1591.5</v>
      </c>
      <c r="H507" s="34" t="n">
        <v>1198.1</v>
      </c>
      <c r="I507" s="34" t="n">
        <v>521.1</v>
      </c>
      <c r="J507" s="34" t="n">
        <v>711.1</v>
      </c>
      <c r="K507" s="34" t="n">
        <v>1584.6</v>
      </c>
    </row>
    <row r="508" ht="21" customHeight="1">
      <c r="B508" s="3" t="str">
        <v>Canarias @ 2003-07</v>
      </c>
      <c r="C508" s="16" t="str">
        <v>Canarias</v>
      </c>
      <c r="D508" s="9" t="n">
        <v>37803</v>
      </c>
      <c r="E508" s="34" t="n">
        <v>1217.3</v>
      </c>
      <c r="F508" s="34" t="n">
        <v>2018.5</v>
      </c>
      <c r="G508" s="34" t="n">
        <v>1591.5</v>
      </c>
      <c r="H508" s="34" t="n">
        <v>1196.1</v>
      </c>
      <c r="I508" s="34" t="n">
        <v>541.2</v>
      </c>
      <c r="J508" s="34" t="n">
        <v>704.8</v>
      </c>
      <c r="K508" s="34" t="n">
        <v>1792.1</v>
      </c>
    </row>
    <row r="509" ht="21" customHeight="1">
      <c r="B509" s="3" t="str">
        <v>Canarias @ 2003-08</v>
      </c>
      <c r="C509" s="16" t="str">
        <v>Canarias</v>
      </c>
      <c r="D509" s="9" t="n">
        <v>37834</v>
      </c>
      <c r="E509" s="34" t="n">
        <v>1217.3</v>
      </c>
      <c r="F509" s="34" t="n">
        <v>2018.5</v>
      </c>
      <c r="G509" s="34" t="n">
        <v>1591.5</v>
      </c>
      <c r="H509" s="34" t="n">
        <v>1182.8</v>
      </c>
      <c r="I509" s="34" t="n">
        <v>567.8</v>
      </c>
      <c r="J509" s="34" t="n">
        <v>706.4</v>
      </c>
      <c r="K509" s="34" t="n">
        <v>1782.6</v>
      </c>
    </row>
    <row r="510" ht="21" customHeight="1">
      <c r="B510" s="3" t="str">
        <v>Canarias @ 2003-09</v>
      </c>
      <c r="C510" s="16" t="str">
        <v>Canarias</v>
      </c>
      <c r="D510" s="9" t="n">
        <v>37865</v>
      </c>
      <c r="E510" s="34" t="n">
        <v>1217.3</v>
      </c>
      <c r="F510" s="34" t="n">
        <v>2018.5</v>
      </c>
      <c r="G510" s="34" t="n">
        <v>1591.5</v>
      </c>
      <c r="H510" s="34" t="n">
        <v>1180.1</v>
      </c>
      <c r="I510" s="34" t="n">
        <v>573.7</v>
      </c>
      <c r="J510" s="34" t="n">
        <v>708</v>
      </c>
      <c r="K510" s="34" t="n">
        <v>1614.5</v>
      </c>
    </row>
    <row r="511" ht="21" customHeight="1">
      <c r="B511" s="3" t="str">
        <v>Canarias @ 2003-10</v>
      </c>
      <c r="C511" s="16" t="str">
        <v>Canarias</v>
      </c>
      <c r="D511" s="9" t="n">
        <v>37895</v>
      </c>
      <c r="E511" s="34" t="n">
        <v>1217.3</v>
      </c>
      <c r="F511" s="34" t="n">
        <v>2011.5</v>
      </c>
      <c r="G511" s="34" t="n">
        <v>1591.5</v>
      </c>
      <c r="H511" s="34" t="n">
        <v>1182.1</v>
      </c>
      <c r="I511" s="34" t="n">
        <v>590.5</v>
      </c>
      <c r="J511" s="34" t="n">
        <v>705.4</v>
      </c>
      <c r="K511" s="34" t="n">
        <v>1618.2</v>
      </c>
    </row>
    <row r="512" ht="21" customHeight="1">
      <c r="B512" s="3" t="str">
        <v>Canarias @ 2003-11</v>
      </c>
      <c r="C512" s="16" t="str">
        <v>Canarias</v>
      </c>
      <c r="D512" s="9" t="n">
        <v>37926</v>
      </c>
      <c r="E512" s="34" t="n">
        <v>1217.3</v>
      </c>
      <c r="F512" s="34" t="n">
        <v>2011.5</v>
      </c>
      <c r="G512" s="34" t="n">
        <v>1591.5</v>
      </c>
      <c r="H512" s="34" t="n">
        <v>1183</v>
      </c>
      <c r="I512" s="34" t="n">
        <v>628.4</v>
      </c>
      <c r="J512" s="34" t="n">
        <v>716.3</v>
      </c>
      <c r="K512" s="34" t="n">
        <v>1537</v>
      </c>
    </row>
    <row r="513" ht="21" customHeight="1">
      <c r="B513" s="3" t="str">
        <v>Canarias @ 2003-12</v>
      </c>
      <c r="C513" s="16" t="str">
        <v>Canarias</v>
      </c>
      <c r="D513" s="9" t="n">
        <v>37956</v>
      </c>
      <c r="E513" s="34" t="n">
        <v>1217.3</v>
      </c>
      <c r="F513" s="34" t="n">
        <v>2011.5</v>
      </c>
      <c r="G513" s="34" t="n">
        <v>1591.5</v>
      </c>
      <c r="H513" s="34" t="n">
        <v>1185.5</v>
      </c>
      <c r="I513" s="34" t="n">
        <v>639.9</v>
      </c>
      <c r="J513" s="34" t="n">
        <v>716.9</v>
      </c>
      <c r="K513" s="34" t="n">
        <v>1521.4</v>
      </c>
    </row>
    <row r="514" ht="21" customHeight="1">
      <c r="B514" s="3" t="str">
        <v>Canarias @ 2004-01</v>
      </c>
      <c r="C514" s="16" t="str">
        <v>Canarias</v>
      </c>
      <c r="D514" s="9" t="n">
        <v>37987</v>
      </c>
      <c r="E514" s="34" t="n">
        <v>1217.3</v>
      </c>
      <c r="F514" s="34" t="n">
        <v>2011.5</v>
      </c>
      <c r="G514" s="34" t="n">
        <v>1591.5</v>
      </c>
      <c r="H514" s="34" t="n">
        <v>1184.1</v>
      </c>
      <c r="I514" s="34" t="n">
        <v>689.3</v>
      </c>
      <c r="J514" s="34" t="n">
        <v>711.7</v>
      </c>
      <c r="K514" s="34" t="n">
        <v>1346.7</v>
      </c>
    </row>
    <row r="515" ht="21" customHeight="1">
      <c r="B515" s="3" t="str">
        <v>Canarias @ 2004-02</v>
      </c>
      <c r="C515" s="16" t="str">
        <v>Canarias</v>
      </c>
      <c r="D515" s="9" t="n">
        <v>38018</v>
      </c>
      <c r="E515" s="34" t="n">
        <v>1179.9</v>
      </c>
      <c r="F515" s="34" t="n">
        <v>2011.5</v>
      </c>
      <c r="G515" s="34" t="n">
        <v>1591.5</v>
      </c>
      <c r="H515" s="34" t="n">
        <v>1259.4</v>
      </c>
      <c r="I515" s="34" t="n">
        <v>781.2</v>
      </c>
      <c r="J515" s="34" t="n">
        <v>708</v>
      </c>
      <c r="K515" s="34" t="n">
        <v>1354.4</v>
      </c>
    </row>
    <row r="516" ht="21" customHeight="1">
      <c r="B516" s="3" t="str">
        <v>Canarias @ 2004-03</v>
      </c>
      <c r="C516" s="16" t="str">
        <v>Canarias</v>
      </c>
      <c r="D516" s="9" t="n">
        <v>38047</v>
      </c>
      <c r="E516" s="34" t="n">
        <v>1167.9</v>
      </c>
      <c r="F516" s="34" t="n">
        <v>2011.5</v>
      </c>
      <c r="G516" s="34" t="n">
        <v>1591.5</v>
      </c>
      <c r="H516" s="34" t="n">
        <v>1370</v>
      </c>
      <c r="I516" s="34" t="n">
        <v>876.9</v>
      </c>
      <c r="J516" s="34" t="n">
        <v>721</v>
      </c>
      <c r="K516" s="34" t="n">
        <v>1426.8</v>
      </c>
    </row>
    <row r="517" ht="21" customHeight="1">
      <c r="B517" s="3" t="str">
        <v>Canarias @ 2004-04</v>
      </c>
      <c r="C517" s="16" t="str">
        <v>Canarias</v>
      </c>
      <c r="D517" s="9" t="n">
        <v>38078</v>
      </c>
      <c r="E517" s="34" t="n">
        <v>1162.5</v>
      </c>
      <c r="F517" s="34" t="n">
        <v>2012.9</v>
      </c>
      <c r="G517" s="34" t="n">
        <v>1591.5</v>
      </c>
      <c r="H517" s="34" t="n">
        <v>1538.6</v>
      </c>
      <c r="I517" s="34" t="n">
        <v>879.3</v>
      </c>
      <c r="J517" s="34" t="n">
        <v>721.1</v>
      </c>
      <c r="K517" s="34" t="n">
        <v>1526.4</v>
      </c>
    </row>
    <row r="518" ht="21" customHeight="1">
      <c r="B518" s="3" t="str">
        <v>Canarias @ 2004-05</v>
      </c>
      <c r="C518" s="16" t="str">
        <v>Canarias</v>
      </c>
      <c r="D518" s="9" t="n">
        <v>38108</v>
      </c>
      <c r="E518" s="34" t="n">
        <v>1160.6</v>
      </c>
      <c r="F518" s="34" t="n">
        <v>2012.9</v>
      </c>
      <c r="G518" s="34" t="n">
        <v>1591.5</v>
      </c>
      <c r="H518" s="34" t="n">
        <v>1543.4</v>
      </c>
      <c r="I518" s="34" t="n">
        <v>814.7</v>
      </c>
      <c r="J518" s="34" t="n">
        <v>740.6</v>
      </c>
      <c r="K518" s="34" t="n">
        <v>1704</v>
      </c>
    </row>
    <row r="519" ht="21" customHeight="1">
      <c r="B519" s="3" t="str">
        <v>Canarias @ 2004-06</v>
      </c>
      <c r="C519" s="16" t="str">
        <v>Canarias</v>
      </c>
      <c r="D519" s="9" t="n">
        <v>38139</v>
      </c>
      <c r="E519" s="34" t="n">
        <v>1168</v>
      </c>
      <c r="F519" s="34" t="n">
        <v>2013.6</v>
      </c>
      <c r="G519" s="34" t="n">
        <v>1591.5</v>
      </c>
      <c r="H519" s="34" t="n">
        <v>1552.4</v>
      </c>
      <c r="I519" s="34" t="n">
        <v>792.1</v>
      </c>
      <c r="J519" s="34" t="n">
        <v>744.6</v>
      </c>
      <c r="K519" s="34" t="n">
        <v>1511.4</v>
      </c>
    </row>
    <row r="520" ht="21" customHeight="1">
      <c r="B520" s="3" t="str">
        <v>Canarias @ 2004-07</v>
      </c>
      <c r="C520" s="16" t="str">
        <v>Canarias</v>
      </c>
      <c r="D520" s="9" t="n">
        <v>38169</v>
      </c>
      <c r="E520" s="34" t="n">
        <v>1158.1</v>
      </c>
      <c r="F520" s="34" t="n">
        <v>2011.8</v>
      </c>
      <c r="G520" s="34" t="n">
        <v>1591.5</v>
      </c>
      <c r="H520" s="34" t="n">
        <v>1527.9</v>
      </c>
      <c r="I520" s="34" t="n">
        <v>819.3</v>
      </c>
      <c r="J520" s="34" t="n">
        <v>752.6</v>
      </c>
      <c r="K520" s="34" t="n">
        <v>1624.8</v>
      </c>
    </row>
    <row r="521" ht="21" customHeight="1">
      <c r="B521" s="3" t="str">
        <v>Canarias @ 2004-08</v>
      </c>
      <c r="C521" s="16" t="str">
        <v>Canarias</v>
      </c>
      <c r="D521" s="9" t="n">
        <v>38200</v>
      </c>
      <c r="E521" s="34" t="n">
        <v>1154</v>
      </c>
      <c r="F521" s="34" t="n">
        <v>2011.8</v>
      </c>
      <c r="G521" s="34" t="n">
        <v>1591.5</v>
      </c>
      <c r="H521" s="34" t="n">
        <v>1550.3</v>
      </c>
      <c r="I521" s="34" t="n">
        <v>837</v>
      </c>
      <c r="J521" s="34" t="n">
        <v>754.9</v>
      </c>
      <c r="K521" s="34" t="n">
        <v>1674</v>
      </c>
    </row>
    <row r="522" ht="21" customHeight="1">
      <c r="B522" s="3" t="str">
        <v>Canarias @ 2004-09</v>
      </c>
      <c r="C522" s="16" t="str">
        <v>Canarias</v>
      </c>
      <c r="D522" s="9" t="n">
        <v>38231</v>
      </c>
      <c r="E522" s="34" t="n">
        <v>1173.9</v>
      </c>
      <c r="F522" s="34" t="n">
        <v>2011.8</v>
      </c>
      <c r="G522" s="34" t="n">
        <v>1591.5</v>
      </c>
      <c r="H522" s="34" t="n">
        <v>1555.5</v>
      </c>
      <c r="I522" s="34" t="n">
        <v>848.3</v>
      </c>
      <c r="J522" s="34" t="n">
        <v>757</v>
      </c>
      <c r="K522" s="34" t="n">
        <v>1616.5</v>
      </c>
    </row>
    <row r="523" ht="21" customHeight="1">
      <c r="B523" s="3" t="str">
        <v>Canarias @ 2004-10</v>
      </c>
      <c r="C523" s="16" t="str">
        <v>Canarias</v>
      </c>
      <c r="D523" s="9" t="n">
        <v>38261</v>
      </c>
      <c r="E523" s="34" t="n">
        <v>1178.7</v>
      </c>
      <c r="F523" s="34" t="n">
        <v>2050.5</v>
      </c>
      <c r="G523" s="34" t="n">
        <v>1591.5</v>
      </c>
      <c r="H523" s="34" t="n">
        <v>1562.1</v>
      </c>
      <c r="I523" s="34" t="n">
        <v>863.1</v>
      </c>
      <c r="J523" s="34" t="n">
        <v>773.5</v>
      </c>
      <c r="K523" s="34" t="n">
        <v>1671.4</v>
      </c>
    </row>
    <row r="524" ht="21" customHeight="1">
      <c r="B524" s="3" t="str">
        <v>Canarias @ 2004-11</v>
      </c>
      <c r="C524" s="16" t="str">
        <v>Canarias</v>
      </c>
      <c r="D524" s="9" t="n">
        <v>38292</v>
      </c>
      <c r="E524" s="34" t="n">
        <v>1259</v>
      </c>
      <c r="F524" s="34" t="n">
        <v>2050.5</v>
      </c>
      <c r="G524" s="34" t="n">
        <v>1591.5</v>
      </c>
      <c r="H524" s="34" t="n">
        <v>1563.4</v>
      </c>
      <c r="I524" s="34" t="n">
        <v>862.4</v>
      </c>
      <c r="J524" s="34" t="n">
        <v>762.3</v>
      </c>
      <c r="K524" s="34" t="n">
        <v>1261.7</v>
      </c>
    </row>
    <row r="525" ht="21" customHeight="1">
      <c r="B525" s="3" t="str">
        <v>Canarias @ 2004-12</v>
      </c>
      <c r="C525" s="16" t="str">
        <v>Canarias</v>
      </c>
      <c r="D525" s="9" t="n">
        <v>38322</v>
      </c>
      <c r="E525" s="34" t="n">
        <v>1248.7</v>
      </c>
      <c r="F525" s="34" t="n">
        <v>2050.5</v>
      </c>
      <c r="G525" s="34" t="n">
        <v>1591.5</v>
      </c>
      <c r="H525" s="34" t="n">
        <v>1563.1</v>
      </c>
      <c r="I525" s="34" t="n">
        <v>841.6</v>
      </c>
      <c r="J525" s="34" t="n">
        <v>763.2</v>
      </c>
      <c r="K525" s="34" t="n">
        <v>1220.5</v>
      </c>
    </row>
    <row r="526" ht="21" customHeight="1">
      <c r="B526" s="3" t="str">
        <v>Canarias @ 2005-01</v>
      </c>
      <c r="C526" s="16" t="str">
        <v>Canarias</v>
      </c>
      <c r="D526" s="9" t="n">
        <v>38353</v>
      </c>
      <c r="E526" s="34" t="n">
        <v>1258.5</v>
      </c>
      <c r="F526" s="34" t="n">
        <v>2060.4</v>
      </c>
      <c r="G526" s="34" t="n">
        <v>1591.5</v>
      </c>
      <c r="H526" s="34" t="n">
        <v>1581.4</v>
      </c>
      <c r="I526" s="34" t="n">
        <v>866.6</v>
      </c>
      <c r="J526" s="34" t="n">
        <v>753.4</v>
      </c>
      <c r="K526" s="34" t="n">
        <v>1442.6</v>
      </c>
    </row>
    <row r="527" ht="21" customHeight="1">
      <c r="B527" s="3" t="str">
        <v>Canarias @ 2005-02</v>
      </c>
      <c r="C527" s="16" t="str">
        <v>Canarias</v>
      </c>
      <c r="D527" s="9" t="n">
        <v>38384</v>
      </c>
      <c r="E527" s="34" t="n">
        <v>1263.6</v>
      </c>
      <c r="F527" s="34" t="n">
        <v>2060.4</v>
      </c>
      <c r="G527" s="34" t="n">
        <v>1599.6</v>
      </c>
      <c r="H527" s="34" t="n">
        <v>1552.6</v>
      </c>
      <c r="I527" s="34" t="n">
        <v>882.9</v>
      </c>
      <c r="J527" s="34" t="n">
        <v>768.3</v>
      </c>
      <c r="K527" s="34" t="n">
        <v>1640.3</v>
      </c>
    </row>
    <row r="528" ht="21" customHeight="1">
      <c r="B528" s="3" t="str">
        <v>Canarias @ 2005-03</v>
      </c>
      <c r="C528" s="16" t="str">
        <v>Canarias</v>
      </c>
      <c r="D528" s="9" t="n">
        <v>38412</v>
      </c>
      <c r="E528" s="34" t="n">
        <v>1258.4</v>
      </c>
      <c r="F528" s="34" t="n">
        <v>2060.4</v>
      </c>
      <c r="G528" s="34" t="n">
        <v>1599.6</v>
      </c>
      <c r="H528" s="34" t="n">
        <v>1540.1</v>
      </c>
      <c r="I528" s="34" t="n">
        <v>904.1</v>
      </c>
      <c r="J528" s="34" t="n">
        <v>776.2</v>
      </c>
      <c r="K528" s="34" t="n">
        <v>1878.8</v>
      </c>
    </row>
    <row r="529" ht="21" customHeight="1">
      <c r="B529" s="3" t="str">
        <v>Canarias @ 2005-04</v>
      </c>
      <c r="C529" s="16" t="str">
        <v>Canarias</v>
      </c>
      <c r="D529" s="9" t="n">
        <v>38443</v>
      </c>
      <c r="E529" s="34" t="n">
        <v>1258.5</v>
      </c>
      <c r="F529" s="34" t="n">
        <v>2060.4</v>
      </c>
      <c r="G529" s="34" t="n">
        <v>1599.6</v>
      </c>
      <c r="H529" s="34" t="n">
        <v>1536.5</v>
      </c>
      <c r="I529" s="34" t="n">
        <v>925.3</v>
      </c>
      <c r="J529" s="34" t="n">
        <v>787.5</v>
      </c>
      <c r="K529" s="34" t="n">
        <v>2204.5</v>
      </c>
    </row>
    <row r="530" ht="21" customHeight="1">
      <c r="B530" s="3" t="str">
        <v>Canarias @ 2005-05</v>
      </c>
      <c r="C530" s="16" t="str">
        <v>Canarias</v>
      </c>
      <c r="D530" s="9" t="n">
        <v>38473</v>
      </c>
      <c r="E530" s="34" t="n">
        <v>1255.2</v>
      </c>
      <c r="F530" s="34" t="n">
        <v>2060.4</v>
      </c>
      <c r="G530" s="34" t="n">
        <v>1599.6</v>
      </c>
      <c r="H530" s="34" t="n">
        <v>1528</v>
      </c>
      <c r="I530" s="34" t="n">
        <v>904.1</v>
      </c>
      <c r="J530" s="34" t="n">
        <v>760.6</v>
      </c>
      <c r="K530" s="34" t="n">
        <v>2153.2</v>
      </c>
    </row>
    <row r="531" ht="21" customHeight="1">
      <c r="B531" s="3" t="str">
        <v>Canarias @ 2005-06</v>
      </c>
      <c r="C531" s="16" t="str">
        <v>Canarias</v>
      </c>
      <c r="D531" s="9" t="n">
        <v>38504</v>
      </c>
      <c r="E531" s="34" t="n">
        <v>1257.8</v>
      </c>
      <c r="F531" s="34" t="n">
        <v>2060.4</v>
      </c>
      <c r="G531" s="34" t="n">
        <v>1599.6</v>
      </c>
      <c r="H531" s="34" t="n">
        <v>1502.3</v>
      </c>
      <c r="I531" s="34" t="n">
        <v>1023.1</v>
      </c>
      <c r="J531" s="34" t="n">
        <v>768.4</v>
      </c>
      <c r="K531" s="34" t="n">
        <v>2339.4</v>
      </c>
    </row>
    <row r="532" ht="21" customHeight="1">
      <c r="B532" s="3" t="str">
        <v>Canarias @ 2005-07</v>
      </c>
      <c r="C532" s="16" t="str">
        <v>Canarias</v>
      </c>
      <c r="D532" s="9" t="n">
        <v>38534</v>
      </c>
      <c r="E532" s="34" t="n">
        <v>1235.1</v>
      </c>
      <c r="F532" s="34" t="n">
        <v>2060.4</v>
      </c>
      <c r="G532" s="34" t="n">
        <v>1599.6</v>
      </c>
      <c r="H532" s="34" t="n">
        <v>1492.7</v>
      </c>
      <c r="I532" s="34" t="n">
        <v>1060.4</v>
      </c>
      <c r="J532" s="34" t="n">
        <v>768.1</v>
      </c>
      <c r="K532" s="34" t="n">
        <v>2464.5</v>
      </c>
    </row>
    <row r="533" ht="21" customHeight="1">
      <c r="B533" s="3" t="str">
        <v>Canarias @ 2005-08</v>
      </c>
      <c r="C533" s="16" t="str">
        <v>Canarias</v>
      </c>
      <c r="D533" s="9" t="n">
        <v>38565</v>
      </c>
      <c r="E533" s="34" t="n">
        <v>1283.1</v>
      </c>
      <c r="F533" s="34" t="n">
        <v>2060.4</v>
      </c>
      <c r="G533" s="34" t="n">
        <v>1603.1</v>
      </c>
      <c r="H533" s="34" t="n">
        <v>1490.4</v>
      </c>
      <c r="I533" s="34" t="n">
        <v>1062.6</v>
      </c>
      <c r="J533" s="34" t="n">
        <v>788.4</v>
      </c>
      <c r="K533" s="34" t="n">
        <v>2587.2</v>
      </c>
    </row>
    <row r="534" ht="21" customHeight="1">
      <c r="B534" s="3" t="str">
        <v>Canarias @ 2005-09</v>
      </c>
      <c r="C534" s="16" t="str">
        <v>Canarias</v>
      </c>
      <c r="D534" s="9" t="n">
        <v>38596</v>
      </c>
      <c r="E534" s="34" t="n">
        <v>1283.1</v>
      </c>
      <c r="F534" s="34" t="n">
        <v>2060.4</v>
      </c>
      <c r="G534" s="34" t="n">
        <v>1603.1</v>
      </c>
      <c r="H534" s="34" t="n">
        <v>1490.4</v>
      </c>
      <c r="I534" s="34" t="n">
        <v>1111.4</v>
      </c>
      <c r="J534" s="34" t="n">
        <v>794</v>
      </c>
      <c r="K534" s="34" t="n">
        <v>2839.1</v>
      </c>
    </row>
    <row r="535" ht="21" customHeight="1">
      <c r="B535" s="3" t="str">
        <v>Canarias @ 2005-10</v>
      </c>
      <c r="C535" s="16" t="str">
        <v>Canarias</v>
      </c>
      <c r="D535" s="9" t="n">
        <v>38626</v>
      </c>
      <c r="E535" s="34" t="n">
        <v>1271</v>
      </c>
      <c r="F535" s="34" t="n">
        <v>2060.8</v>
      </c>
      <c r="G535" s="34" t="n">
        <v>1603.1</v>
      </c>
      <c r="H535" s="34" t="n">
        <v>1478</v>
      </c>
      <c r="I535" s="34" t="n">
        <v>1192.9</v>
      </c>
      <c r="J535" s="34" t="n">
        <v>783.7</v>
      </c>
      <c r="K535" s="34" t="n">
        <v>2743</v>
      </c>
    </row>
    <row r="536" ht="21" customHeight="1">
      <c r="B536" s="3" t="str">
        <v>Canarias @ 2005-11</v>
      </c>
      <c r="C536" s="16" t="str">
        <v>Canarias</v>
      </c>
      <c r="D536" s="9" t="n">
        <v>38657</v>
      </c>
      <c r="E536" s="34" t="n">
        <v>1256.8</v>
      </c>
      <c r="F536" s="34" t="n">
        <v>2060.8</v>
      </c>
      <c r="G536" s="34" t="n">
        <v>1603.1</v>
      </c>
      <c r="H536" s="34" t="n">
        <v>1473.1</v>
      </c>
      <c r="I536" s="34" t="n">
        <v>1279.2</v>
      </c>
      <c r="J536" s="34" t="n">
        <v>833.3</v>
      </c>
      <c r="K536" s="34" t="n">
        <v>2550.8</v>
      </c>
    </row>
    <row r="537" ht="21" customHeight="1">
      <c r="B537" s="3" t="str">
        <v>Canarias @ 2005-12</v>
      </c>
      <c r="C537" s="16" t="str">
        <v>Canarias</v>
      </c>
      <c r="D537" s="9" t="n">
        <v>38687</v>
      </c>
      <c r="E537" s="34" t="n">
        <v>1257.9</v>
      </c>
      <c r="F537" s="34" t="n">
        <v>2060.8</v>
      </c>
      <c r="G537" s="34" t="n">
        <v>1603.1</v>
      </c>
      <c r="H537" s="34" t="n">
        <v>1470</v>
      </c>
      <c r="I537" s="34" t="n">
        <v>1363.3</v>
      </c>
      <c r="J537" s="34" t="n">
        <v>858</v>
      </c>
      <c r="K537" s="34" t="n">
        <v>2497.8</v>
      </c>
    </row>
    <row r="538" ht="21" customHeight="1">
      <c r="B538" s="3" t="str">
        <v>Canarias @ 2006-01</v>
      </c>
      <c r="C538" s="16" t="str">
        <v>Canarias</v>
      </c>
      <c r="D538" s="9" t="n">
        <v>38718</v>
      </c>
      <c r="E538" s="34" t="n">
        <v>1279.7</v>
      </c>
      <c r="F538" s="34" t="n">
        <v>2094.6</v>
      </c>
      <c r="G538" s="34" t="n">
        <v>1603.1</v>
      </c>
      <c r="H538" s="34" t="n">
        <v>1465.7</v>
      </c>
      <c r="I538" s="34" t="n">
        <v>1381.4</v>
      </c>
      <c r="J538" s="34" t="n">
        <v>868.7</v>
      </c>
      <c r="K538" s="34" t="n">
        <v>2755.7</v>
      </c>
    </row>
    <row r="539" ht="21" customHeight="1">
      <c r="B539" s="3" t="str">
        <v>Canarias @ 2006-02</v>
      </c>
      <c r="C539" s="16" t="str">
        <v>Canarias</v>
      </c>
      <c r="D539" s="9" t="n">
        <v>38749</v>
      </c>
      <c r="E539" s="34" t="n">
        <v>1332.7</v>
      </c>
      <c r="F539" s="34" t="n">
        <v>2116.6</v>
      </c>
      <c r="G539" s="34" t="n">
        <v>1603.1</v>
      </c>
      <c r="H539" s="34" t="n">
        <v>1465.2</v>
      </c>
      <c r="I539" s="34" t="n">
        <v>1473.9</v>
      </c>
      <c r="J539" s="34" t="n">
        <v>896.2</v>
      </c>
      <c r="K539" s="34" t="n">
        <v>2993.3</v>
      </c>
    </row>
    <row r="540" ht="21" customHeight="1">
      <c r="B540" s="3" t="str">
        <v>Canarias @ 2006-03</v>
      </c>
      <c r="C540" s="16" t="str">
        <v>Canarias</v>
      </c>
      <c r="D540" s="9" t="n">
        <v>38777</v>
      </c>
      <c r="E540" s="34" t="n">
        <v>1343.3</v>
      </c>
      <c r="F540" s="34" t="n">
        <v>2116.6</v>
      </c>
      <c r="G540" s="34" t="n">
        <v>1619.4</v>
      </c>
      <c r="H540" s="34" t="n">
        <v>1475</v>
      </c>
      <c r="I540" s="34" t="n">
        <v>1498.4</v>
      </c>
      <c r="J540" s="34" t="n">
        <v>916.5</v>
      </c>
      <c r="K540" s="34" t="n">
        <v>3021.9</v>
      </c>
    </row>
    <row r="541" ht="21" customHeight="1">
      <c r="B541" s="3" t="str">
        <v>Canarias @ 2006-04</v>
      </c>
      <c r="C541" s="16" t="str">
        <v>Canarias</v>
      </c>
      <c r="D541" s="9" t="n">
        <v>38808</v>
      </c>
      <c r="E541" s="34" t="n">
        <v>1343.3</v>
      </c>
      <c r="F541" s="34" t="n">
        <v>2110.3</v>
      </c>
      <c r="G541" s="34" t="n">
        <v>1619.4</v>
      </c>
      <c r="H541" s="34" t="n">
        <v>1523</v>
      </c>
      <c r="I541" s="34" t="n">
        <v>1838.3</v>
      </c>
      <c r="J541" s="34" t="n">
        <v>895.2</v>
      </c>
      <c r="K541" s="34" t="n">
        <v>3156.5</v>
      </c>
    </row>
    <row r="542" ht="21" customHeight="1">
      <c r="B542" s="3" t="str">
        <v>Canarias @ 2006-05</v>
      </c>
      <c r="C542" s="16" t="str">
        <v>Canarias</v>
      </c>
      <c r="D542" s="9" t="n">
        <v>38838</v>
      </c>
      <c r="E542" s="34" t="n">
        <v>1343.3</v>
      </c>
      <c r="F542" s="34" t="n">
        <v>2110.3</v>
      </c>
      <c r="G542" s="34" t="n">
        <v>1624.5</v>
      </c>
      <c r="H542" s="34" t="n">
        <v>1545.1</v>
      </c>
      <c r="I542" s="34" t="n">
        <v>2246</v>
      </c>
      <c r="J542" s="34" t="n">
        <v>922.4</v>
      </c>
      <c r="K542" s="34" t="n">
        <v>3042.9</v>
      </c>
    </row>
    <row r="543" ht="21" customHeight="1">
      <c r="B543" s="3" t="str">
        <v>Canarias @ 2006-06</v>
      </c>
      <c r="C543" s="16" t="str">
        <v>Canarias</v>
      </c>
      <c r="D543" s="9" t="n">
        <v>38869</v>
      </c>
      <c r="E543" s="34" t="n">
        <v>1343.3</v>
      </c>
      <c r="F543" s="34" t="n">
        <v>2142</v>
      </c>
      <c r="G543" s="34" t="n">
        <v>1624.5</v>
      </c>
      <c r="H543" s="34" t="n">
        <v>1548.2</v>
      </c>
      <c r="I543" s="34" t="n">
        <v>2009.1</v>
      </c>
      <c r="J543" s="34" t="n">
        <v>954.5</v>
      </c>
      <c r="K543" s="34" t="n">
        <v>2945.8</v>
      </c>
    </row>
    <row r="544" ht="21" customHeight="1">
      <c r="B544" s="3" t="str">
        <v>Canarias @ 2006-07</v>
      </c>
      <c r="C544" s="16" t="str">
        <v>Canarias</v>
      </c>
      <c r="D544" s="9" t="n">
        <v>38899</v>
      </c>
      <c r="E544" s="34" t="n">
        <v>1343.3</v>
      </c>
      <c r="F544" s="34" t="n">
        <v>2142</v>
      </c>
      <c r="G544" s="34" t="n">
        <v>1624.5</v>
      </c>
      <c r="H544" s="34" t="n">
        <v>1567.1</v>
      </c>
      <c r="I544" s="34" t="n">
        <v>2147.1</v>
      </c>
      <c r="J544" s="34" t="n">
        <v>886.6</v>
      </c>
      <c r="K544" s="34" t="n">
        <v>3086.8</v>
      </c>
    </row>
    <row r="545" ht="21" customHeight="1">
      <c r="B545" s="3" t="str">
        <v>Canarias @ 2006-08</v>
      </c>
      <c r="C545" s="16" t="str">
        <v>Canarias</v>
      </c>
      <c r="D545" s="9" t="n">
        <v>38930</v>
      </c>
      <c r="E545" s="34" t="n">
        <v>1343.3</v>
      </c>
      <c r="F545" s="34" t="n">
        <v>2142</v>
      </c>
      <c r="G545" s="34" t="n">
        <v>1624.5</v>
      </c>
      <c r="H545" s="34" t="n">
        <v>1601.3</v>
      </c>
      <c r="I545" s="34" t="n">
        <v>2121.4</v>
      </c>
      <c r="J545" s="34" t="n">
        <v>885.7</v>
      </c>
      <c r="K545" s="34" t="n">
        <v>2942.5</v>
      </c>
    </row>
    <row r="546" ht="21" customHeight="1">
      <c r="B546" s="3" t="str">
        <v>Canarias @ 2006-09</v>
      </c>
      <c r="C546" s="16" t="str">
        <v>Canarias</v>
      </c>
      <c r="D546" s="9" t="n">
        <v>38961</v>
      </c>
      <c r="E546" s="34" t="n">
        <v>1354.6</v>
      </c>
      <c r="F546" s="34" t="n">
        <v>2142</v>
      </c>
      <c r="G546" s="34" t="n">
        <v>1624.5</v>
      </c>
      <c r="H546" s="34" t="n">
        <v>1609.3</v>
      </c>
      <c r="I546" s="34" t="n">
        <v>2109.5</v>
      </c>
      <c r="J546" s="34" t="n">
        <v>877.9</v>
      </c>
      <c r="K546" s="34" t="n">
        <v>2625.9</v>
      </c>
    </row>
    <row r="547" ht="21" customHeight="1">
      <c r="B547" s="3" t="str">
        <v>Canarias @ 2006-10</v>
      </c>
      <c r="C547" s="16" t="str">
        <v>Canarias</v>
      </c>
      <c r="D547" s="9" t="n">
        <v>38991</v>
      </c>
      <c r="E547" s="34" t="n">
        <v>1355.2</v>
      </c>
      <c r="F547" s="34" t="n">
        <v>2142</v>
      </c>
      <c r="G547" s="34" t="n">
        <v>1624.5</v>
      </c>
      <c r="H547" s="34" t="n">
        <v>1620.9</v>
      </c>
      <c r="I547" s="34" t="n">
        <v>2100.2</v>
      </c>
      <c r="J547" s="34" t="n">
        <v>868.5</v>
      </c>
      <c r="K547" s="34" t="n">
        <v>2537.7</v>
      </c>
    </row>
    <row r="548" ht="21" customHeight="1">
      <c r="B548" s="3" t="str">
        <v>Canarias @ 2006-11</v>
      </c>
      <c r="C548" s="16" t="str">
        <v>Canarias</v>
      </c>
      <c r="D548" s="9" t="n">
        <v>39022</v>
      </c>
      <c r="E548" s="34" t="n">
        <v>1356.6</v>
      </c>
      <c r="F548" s="34" t="n">
        <v>2143.3</v>
      </c>
      <c r="G548" s="34" t="n">
        <v>1624.5</v>
      </c>
      <c r="H548" s="34" t="n">
        <v>1611.8</v>
      </c>
      <c r="I548" s="34" t="n">
        <v>1927.1</v>
      </c>
      <c r="J548" s="34" t="n">
        <v>894.3</v>
      </c>
      <c r="K548" s="34" t="n">
        <v>2455.9</v>
      </c>
    </row>
    <row r="549" ht="21" customHeight="1">
      <c r="B549" s="3" t="str">
        <v>Canarias @ 2006-12</v>
      </c>
      <c r="C549" s="16" t="str">
        <v>Canarias</v>
      </c>
      <c r="D549" s="9" t="n">
        <v>39052</v>
      </c>
      <c r="E549" s="34" t="n">
        <v>1357</v>
      </c>
      <c r="F549" s="34" t="n">
        <v>2143.3</v>
      </c>
      <c r="G549" s="34" t="n">
        <v>1624.5</v>
      </c>
      <c r="H549" s="34" t="n">
        <v>1597.5</v>
      </c>
      <c r="I549" s="34" t="n">
        <v>1784.1</v>
      </c>
      <c r="J549" s="34" t="n">
        <v>889.9</v>
      </c>
      <c r="K549" s="34" t="n">
        <v>2386.7</v>
      </c>
    </row>
    <row r="550" ht="21" customHeight="1">
      <c r="B550" s="3" t="str">
        <v>Canarias @ 2007-01</v>
      </c>
      <c r="C550" s="16" t="str">
        <v>Canarias</v>
      </c>
      <c r="D550" s="9" t="n">
        <v>39083</v>
      </c>
      <c r="E550" s="34" t="n">
        <v>1385.4</v>
      </c>
      <c r="F550" s="34" t="n">
        <v>2259.5</v>
      </c>
      <c r="G550" s="34" t="n">
        <v>1656</v>
      </c>
      <c r="H550" s="34" t="n">
        <v>1606.6</v>
      </c>
      <c r="I550" s="34" t="n">
        <v>1540.4</v>
      </c>
      <c r="J550" s="34" t="n">
        <v>884.6</v>
      </c>
      <c r="K550" s="34" t="n">
        <v>2247</v>
      </c>
    </row>
    <row r="551" ht="21" customHeight="1">
      <c r="B551" s="3" t="str">
        <v>Canarias @ 2007-02</v>
      </c>
      <c r="C551" s="16" t="str">
        <v>Canarias</v>
      </c>
      <c r="D551" s="9" t="n">
        <v>39114</v>
      </c>
      <c r="E551" s="34" t="n">
        <v>1457.9</v>
      </c>
      <c r="F551" s="34" t="n">
        <v>2274.1</v>
      </c>
      <c r="G551" s="34" t="n">
        <v>1743.2</v>
      </c>
      <c r="H551" s="34" t="n">
        <v>1617</v>
      </c>
      <c r="I551" s="34" t="n">
        <v>1533.4</v>
      </c>
      <c r="J551" s="34" t="n">
        <v>885.6</v>
      </c>
      <c r="K551" s="34" t="n">
        <v>2383.3</v>
      </c>
    </row>
    <row r="552" ht="21" customHeight="1">
      <c r="B552" s="3" t="str">
        <v>Canarias @ 2007-03</v>
      </c>
      <c r="C552" s="16" t="str">
        <v>Canarias</v>
      </c>
      <c r="D552" s="9" t="n">
        <v>39142</v>
      </c>
      <c r="E552" s="34" t="n">
        <v>1457.8</v>
      </c>
      <c r="F552" s="34" t="n">
        <v>2278.9</v>
      </c>
      <c r="G552" s="34" t="n">
        <v>1744.2</v>
      </c>
      <c r="H552" s="34" t="n">
        <v>1670.4</v>
      </c>
      <c r="I552" s="34" t="n">
        <v>1720.8</v>
      </c>
      <c r="J552" s="34" t="n">
        <v>888.7</v>
      </c>
      <c r="K552" s="34" t="n">
        <v>2597.3</v>
      </c>
    </row>
    <row r="553" ht="21" customHeight="1">
      <c r="B553" s="3" t="str">
        <v>Canarias @ 2007-04</v>
      </c>
      <c r="C553" s="16" t="str">
        <v>Canarias</v>
      </c>
      <c r="D553" s="9" t="n">
        <v>39173</v>
      </c>
      <c r="E553" s="34" t="n">
        <v>1456.9</v>
      </c>
      <c r="F553" s="34" t="n">
        <v>2285.6</v>
      </c>
      <c r="G553" s="34" t="n">
        <v>1753.5</v>
      </c>
      <c r="H553" s="34" t="n">
        <v>1733.3</v>
      </c>
      <c r="I553" s="34" t="n">
        <v>2029.2</v>
      </c>
      <c r="J553" s="34" t="n">
        <v>889.5</v>
      </c>
      <c r="K553" s="34" t="n">
        <v>2878.7</v>
      </c>
    </row>
    <row r="554" ht="21" customHeight="1">
      <c r="B554" s="3" t="str">
        <v>Canarias @ 2007-05</v>
      </c>
      <c r="C554" s="16" t="str">
        <v>Canarias</v>
      </c>
      <c r="D554" s="9" t="n">
        <v>39203</v>
      </c>
      <c r="E554" s="34" t="n">
        <v>1474</v>
      </c>
      <c r="F554" s="34" t="n">
        <v>2297.3</v>
      </c>
      <c r="G554" s="34" t="n">
        <v>1753.5</v>
      </c>
      <c r="H554" s="34" t="n">
        <v>1747.5</v>
      </c>
      <c r="I554" s="34" t="n">
        <v>2008</v>
      </c>
      <c r="J554" s="34" t="n">
        <v>879.3</v>
      </c>
      <c r="K554" s="34" t="n">
        <v>2877</v>
      </c>
    </row>
    <row r="555" ht="21" customHeight="1">
      <c r="B555" s="3" t="str">
        <v>Canarias @ 2007-06</v>
      </c>
      <c r="C555" s="16" t="str">
        <v>Canarias</v>
      </c>
      <c r="D555" s="9" t="n">
        <v>39234</v>
      </c>
      <c r="E555" s="34" t="n">
        <v>1466.6</v>
      </c>
      <c r="F555" s="34" t="n">
        <v>2297.3</v>
      </c>
      <c r="G555" s="34" t="n">
        <v>1753.5</v>
      </c>
      <c r="H555" s="34" t="n">
        <v>1752.2</v>
      </c>
      <c r="I555" s="34" t="n">
        <v>1967.4</v>
      </c>
      <c r="J555" s="34" t="n">
        <v>891.2</v>
      </c>
      <c r="K555" s="34" t="n">
        <v>3026.4</v>
      </c>
    </row>
    <row r="556" ht="21" customHeight="1">
      <c r="B556" s="3" t="str">
        <v>Canarias @ 2007-07</v>
      </c>
      <c r="C556" s="16" t="str">
        <v>Canarias</v>
      </c>
      <c r="D556" s="9" t="n">
        <v>39264</v>
      </c>
      <c r="E556" s="34" t="n">
        <v>1459.3</v>
      </c>
      <c r="F556" s="34" t="n">
        <v>2291.5</v>
      </c>
      <c r="G556" s="34" t="n">
        <v>1753.5</v>
      </c>
      <c r="H556" s="34" t="n">
        <v>1744.5</v>
      </c>
      <c r="I556" s="34" t="n">
        <v>2053.1</v>
      </c>
      <c r="J556" s="34" t="n">
        <v>865.4</v>
      </c>
      <c r="K556" s="34" t="n">
        <v>3261.2</v>
      </c>
    </row>
    <row r="557" ht="21" customHeight="1">
      <c r="B557" s="3" t="str">
        <v>Canarias @ 2007-08</v>
      </c>
      <c r="C557" s="16" t="str">
        <v>Canarias</v>
      </c>
      <c r="D557" s="9" t="n">
        <v>39295</v>
      </c>
      <c r="E557" s="34" t="n">
        <v>1459.8</v>
      </c>
      <c r="F557" s="34" t="n">
        <v>2291.5</v>
      </c>
      <c r="G557" s="34" t="n">
        <v>1767.6</v>
      </c>
      <c r="H557" s="34" t="n">
        <v>1738.4</v>
      </c>
      <c r="I557" s="34" t="n">
        <v>1947.9</v>
      </c>
      <c r="J557" s="34" t="n">
        <v>838.6</v>
      </c>
      <c r="K557" s="34" t="n">
        <v>3225.6</v>
      </c>
    </row>
    <row r="558" ht="21" customHeight="1">
      <c r="B558" s="3" t="str">
        <v>Canarias @ 2007-09</v>
      </c>
      <c r="C558" s="16" t="str">
        <v>Canarias</v>
      </c>
      <c r="D558" s="9" t="n">
        <v>39326</v>
      </c>
      <c r="E558" s="34" t="n">
        <v>1457.1</v>
      </c>
      <c r="F558" s="34" t="n">
        <v>2293</v>
      </c>
      <c r="G558" s="34" t="n">
        <v>1767.6</v>
      </c>
      <c r="H558" s="34" t="n">
        <v>1734.4</v>
      </c>
      <c r="I558" s="34" t="n">
        <v>1943.9</v>
      </c>
      <c r="J558" s="34" t="n">
        <v>805.9</v>
      </c>
      <c r="K558" s="34" t="n">
        <v>3359.5</v>
      </c>
    </row>
    <row r="559" ht="21" customHeight="1">
      <c r="B559" s="3" t="str">
        <v>Canarias @ 2007-10</v>
      </c>
      <c r="C559" s="16" t="str">
        <v>Canarias</v>
      </c>
      <c r="D559" s="9" t="n">
        <v>39356</v>
      </c>
      <c r="E559" s="34" t="n">
        <v>1450.3</v>
      </c>
      <c r="F559" s="34" t="n">
        <v>2293</v>
      </c>
      <c r="G559" s="34" t="n">
        <v>1767.6</v>
      </c>
      <c r="H559" s="34" t="n">
        <v>1734.4</v>
      </c>
      <c r="I559" s="34" t="n">
        <v>1987.9</v>
      </c>
      <c r="J559" s="34" t="n">
        <v>794.8</v>
      </c>
      <c r="K559" s="34" t="n">
        <v>3637.6</v>
      </c>
    </row>
    <row r="560" ht="21" customHeight="1">
      <c r="B560" s="3" t="str">
        <v>Canarias @ 2007-11</v>
      </c>
      <c r="C560" s="16" t="str">
        <v>Canarias</v>
      </c>
      <c r="D560" s="9" t="n">
        <v>39387</v>
      </c>
      <c r="E560" s="34" t="n">
        <v>1457.3</v>
      </c>
      <c r="F560" s="34" t="n">
        <v>2293</v>
      </c>
      <c r="G560" s="34" t="n">
        <v>1767.6</v>
      </c>
      <c r="H560" s="34" t="n">
        <v>1727.7</v>
      </c>
      <c r="I560" s="34" t="n">
        <v>1675.5</v>
      </c>
      <c r="J560" s="34" t="n">
        <v>794</v>
      </c>
      <c r="K560" s="34" t="n">
        <v>3944.6</v>
      </c>
    </row>
    <row r="561" ht="21" customHeight="1">
      <c r="B561" s="3" t="str">
        <v>Canarias @ 2007-12</v>
      </c>
      <c r="C561" s="16" t="str">
        <v>Canarias</v>
      </c>
      <c r="D561" s="9" t="n">
        <v>39417</v>
      </c>
      <c r="E561" s="34" t="n">
        <v>1461.2</v>
      </c>
      <c r="F561" s="34" t="n">
        <v>2293</v>
      </c>
      <c r="G561" s="34" t="n">
        <v>1767.6</v>
      </c>
      <c r="H561" s="34" t="n">
        <v>1717</v>
      </c>
      <c r="I561" s="34" t="n">
        <v>1596.7</v>
      </c>
      <c r="J561" s="34" t="n">
        <v>779.1</v>
      </c>
      <c r="K561" s="34" t="n">
        <v>3713.4</v>
      </c>
    </row>
    <row r="562" ht="21" customHeight="1">
      <c r="B562" s="3" t="str">
        <v>Canarias @ 2008-01</v>
      </c>
      <c r="C562" s="16" t="str">
        <v>Canarias</v>
      </c>
      <c r="D562" s="9" t="n">
        <v>39448</v>
      </c>
      <c r="E562" s="34" t="n">
        <v>1494.9</v>
      </c>
      <c r="F562" s="34" t="n">
        <v>2402</v>
      </c>
      <c r="G562" s="34" t="n">
        <v>1767.6</v>
      </c>
      <c r="H562" s="34" t="n">
        <v>1726.9</v>
      </c>
      <c r="I562" s="34" t="n">
        <v>1694.2</v>
      </c>
      <c r="J562" s="34" t="n">
        <v>775.5</v>
      </c>
      <c r="K562" s="34" t="n">
        <v>3513.2</v>
      </c>
    </row>
    <row r="563" ht="21" customHeight="1">
      <c r="B563" s="3" t="str">
        <v>Canarias @ 2008-02</v>
      </c>
      <c r="C563" s="16" t="str">
        <v>Canarias</v>
      </c>
      <c r="D563" s="9" t="n">
        <v>39479</v>
      </c>
      <c r="E563" s="34" t="n">
        <v>1570.3</v>
      </c>
      <c r="F563" s="34" t="n">
        <v>2466.5</v>
      </c>
      <c r="G563" s="34" t="n">
        <v>1767.6</v>
      </c>
      <c r="H563" s="34" t="n">
        <v>1737.1</v>
      </c>
      <c r="I563" s="34" t="n">
        <v>1888.7</v>
      </c>
      <c r="J563" s="34" t="n">
        <v>811.2</v>
      </c>
      <c r="K563" s="34" t="n">
        <v>3515</v>
      </c>
    </row>
    <row r="564" ht="21" customHeight="1">
      <c r="B564" s="3" t="str">
        <v>Canarias @ 2008-03</v>
      </c>
      <c r="C564" s="16" t="str">
        <v>Canarias</v>
      </c>
      <c r="D564" s="9" t="n">
        <v>39508</v>
      </c>
      <c r="E564" s="34" t="n">
        <v>1577.4</v>
      </c>
      <c r="F564" s="34" t="n">
        <v>2466.5</v>
      </c>
      <c r="G564" s="34" t="n">
        <v>1779.7</v>
      </c>
      <c r="H564" s="34" t="n">
        <v>1806.8</v>
      </c>
      <c r="I564" s="34" t="n">
        <v>1919.4</v>
      </c>
      <c r="J564" s="34" t="n">
        <v>842.6</v>
      </c>
      <c r="K564" s="34" t="n">
        <v>3689.1</v>
      </c>
    </row>
    <row r="565" ht="21" customHeight="1">
      <c r="B565" s="3" t="str">
        <v>Canarias @ 2008-04</v>
      </c>
      <c r="C565" s="16" t="str">
        <v>Canarias</v>
      </c>
      <c r="D565" s="9" t="n">
        <v>39539</v>
      </c>
      <c r="E565" s="34" t="n">
        <v>1597.1</v>
      </c>
      <c r="F565" s="34" t="n">
        <v>2466.5</v>
      </c>
      <c r="G565" s="34" t="n">
        <v>1779.7</v>
      </c>
      <c r="H565" s="34" t="n">
        <v>1857.1</v>
      </c>
      <c r="I565" s="34" t="n">
        <v>1947.2</v>
      </c>
      <c r="J565" s="34" t="n">
        <v>819.8</v>
      </c>
      <c r="K565" s="34" t="n">
        <v>3733.8</v>
      </c>
    </row>
    <row r="566" ht="21" customHeight="1">
      <c r="B566" s="3" t="str">
        <v>Canarias @ 2008-05</v>
      </c>
      <c r="C566" s="16" t="str">
        <v>Canarias</v>
      </c>
      <c r="D566" s="9" t="n">
        <v>39569</v>
      </c>
      <c r="E566" s="34" t="n">
        <v>1575.4</v>
      </c>
      <c r="F566" s="34" t="n">
        <v>2466.5</v>
      </c>
      <c r="G566" s="34" t="n">
        <v>1779.7</v>
      </c>
      <c r="H566" s="34" t="n">
        <v>1904.6</v>
      </c>
      <c r="I566" s="34" t="n">
        <v>1902.9</v>
      </c>
      <c r="J566" s="34" t="n">
        <v>824.9</v>
      </c>
      <c r="K566" s="34" t="n">
        <v>4172.7</v>
      </c>
    </row>
    <row r="567" ht="21" customHeight="1">
      <c r="B567" s="3" t="str">
        <v>Canarias @ 2008-06</v>
      </c>
      <c r="C567" s="16" t="str">
        <v>Canarias</v>
      </c>
      <c r="D567" s="9" t="n">
        <v>39600</v>
      </c>
      <c r="E567" s="34" t="n">
        <v>1540.6</v>
      </c>
      <c r="F567" s="34" t="n">
        <v>2466.5</v>
      </c>
      <c r="G567" s="34" t="n">
        <v>1779.7</v>
      </c>
      <c r="H567" s="34" t="n">
        <v>1994.3</v>
      </c>
      <c r="I567" s="34" t="n">
        <v>1875.7</v>
      </c>
      <c r="J567" s="34" t="n">
        <v>818.6</v>
      </c>
      <c r="K567" s="34" t="n">
        <v>4659.8</v>
      </c>
    </row>
    <row r="568" ht="21" customHeight="1">
      <c r="B568" s="3" t="str">
        <v>Canarias @ 2008-07</v>
      </c>
      <c r="C568" s="16" t="str">
        <v>Canarias</v>
      </c>
      <c r="D568" s="9" t="n">
        <v>39630</v>
      </c>
      <c r="E568" s="34" t="n">
        <v>1593.1</v>
      </c>
      <c r="F568" s="34" t="n">
        <v>2471.8</v>
      </c>
      <c r="G568" s="34" t="n">
        <v>1779.7</v>
      </c>
      <c r="H568" s="34" t="n">
        <v>2134.3</v>
      </c>
      <c r="I568" s="34" t="n">
        <v>1884.2</v>
      </c>
      <c r="J568" s="34" t="n">
        <v>843</v>
      </c>
      <c r="K568" s="34" t="n">
        <v>5175.1</v>
      </c>
    </row>
    <row r="569" ht="21" customHeight="1">
      <c r="B569" s="3" t="str">
        <v>Canarias @ 2008-08</v>
      </c>
      <c r="C569" s="16" t="str">
        <v>Canarias</v>
      </c>
      <c r="D569" s="9" t="n">
        <v>39661</v>
      </c>
      <c r="E569" s="34" t="n">
        <v>1657.1</v>
      </c>
      <c r="F569" s="34" t="n">
        <v>2482.1</v>
      </c>
      <c r="G569" s="34" t="n">
        <v>1779.7</v>
      </c>
      <c r="H569" s="34" t="n">
        <v>2153.6</v>
      </c>
      <c r="I569" s="34" t="n">
        <v>1800.5</v>
      </c>
      <c r="J569" s="34" t="n">
        <v>817.4</v>
      </c>
      <c r="K569" s="34" t="n">
        <v>4984.3</v>
      </c>
    </row>
    <row r="570" ht="21" customHeight="1">
      <c r="B570" s="3" t="str">
        <v>Canarias @ 2008-09</v>
      </c>
      <c r="C570" s="16" t="str">
        <v>Canarias</v>
      </c>
      <c r="D570" s="9" t="n">
        <v>39692</v>
      </c>
      <c r="E570" s="34" t="n">
        <v>1668.1</v>
      </c>
      <c r="F570" s="34" t="n">
        <v>2482.1</v>
      </c>
      <c r="G570" s="34" t="n">
        <v>1779.7</v>
      </c>
      <c r="H570" s="34" t="n">
        <v>2132.8</v>
      </c>
      <c r="I570" s="34" t="n">
        <v>1718</v>
      </c>
      <c r="J570" s="34" t="n">
        <v>795.8</v>
      </c>
      <c r="K570" s="34" t="n">
        <v>4596.2</v>
      </c>
    </row>
    <row r="571" ht="21" customHeight="1">
      <c r="B571" s="3" t="str">
        <v>Canarias @ 2008-10</v>
      </c>
      <c r="C571" s="16" t="str">
        <v>Canarias</v>
      </c>
      <c r="D571" s="9" t="n">
        <v>39722</v>
      </c>
      <c r="E571" s="34" t="n">
        <v>1665.7</v>
      </c>
      <c r="F571" s="34" t="n">
        <v>2482.1</v>
      </c>
      <c r="G571" s="34" t="n">
        <v>1779.7</v>
      </c>
      <c r="H571" s="34" t="n">
        <v>2036</v>
      </c>
      <c r="I571" s="34" t="n">
        <v>1305.7</v>
      </c>
      <c r="J571" s="34" t="n">
        <v>764.8</v>
      </c>
      <c r="K571" s="34" t="n">
        <v>3330.7</v>
      </c>
    </row>
    <row r="572" ht="21" customHeight="1">
      <c r="B572" s="3" t="str">
        <v>Canarias @ 2008-11</v>
      </c>
      <c r="C572" s="16" t="str">
        <v>Canarias</v>
      </c>
      <c r="D572" s="9" t="n">
        <v>39753</v>
      </c>
      <c r="E572" s="34" t="n">
        <v>1662.7</v>
      </c>
      <c r="F572" s="34" t="n">
        <v>2482.1</v>
      </c>
      <c r="G572" s="34" t="n">
        <v>1779.7</v>
      </c>
      <c r="H572" s="34" t="n">
        <v>1953.4</v>
      </c>
      <c r="I572" s="34" t="n">
        <v>1031</v>
      </c>
      <c r="J572" s="34" t="n">
        <v>729.8</v>
      </c>
      <c r="K572" s="34" t="n">
        <v>1887.7</v>
      </c>
    </row>
    <row r="573" ht="21" customHeight="1">
      <c r="B573" s="3" t="str">
        <v>Canarias @ 2008-12</v>
      </c>
      <c r="C573" s="16" t="str">
        <v>Canarias</v>
      </c>
      <c r="D573" s="9" t="n">
        <v>39783</v>
      </c>
      <c r="E573" s="34" t="n">
        <v>1631</v>
      </c>
      <c r="F573" s="34" t="n">
        <v>2482.1</v>
      </c>
      <c r="G573" s="34" t="n">
        <v>1780.4</v>
      </c>
      <c r="H573" s="34" t="n">
        <v>1939.8</v>
      </c>
      <c r="I573" s="34" t="n">
        <v>806.7</v>
      </c>
      <c r="J573" s="34" t="n">
        <v>657.9</v>
      </c>
      <c r="K573" s="34" t="n">
        <v>1409.8</v>
      </c>
    </row>
    <row r="574" ht="21" customHeight="1">
      <c r="B574" s="3" t="str">
        <v>Canarias @ 2009-01</v>
      </c>
      <c r="C574" s="16" t="str">
        <v>Canarias</v>
      </c>
      <c r="D574" s="9" t="n">
        <v>39814</v>
      </c>
      <c r="E574" s="34" t="n">
        <v>1670.4</v>
      </c>
      <c r="F574" s="34" t="n">
        <v>2482.1</v>
      </c>
      <c r="G574" s="34" t="n">
        <v>1780.4</v>
      </c>
      <c r="H574" s="34" t="n">
        <v>1858.6</v>
      </c>
      <c r="I574" s="34" t="n">
        <v>859.1</v>
      </c>
      <c r="J574" s="34" t="n">
        <v>628.7</v>
      </c>
      <c r="K574" s="34" t="n">
        <v>1985.2</v>
      </c>
    </row>
    <row r="575" ht="21" customHeight="1">
      <c r="B575" s="3" t="str">
        <v>Canarias @ 2009-02</v>
      </c>
      <c r="C575" s="16" t="str">
        <v>Canarias</v>
      </c>
      <c r="D575" s="9" t="n">
        <v>39845</v>
      </c>
      <c r="E575" s="34" t="n">
        <v>1670.4</v>
      </c>
      <c r="F575" s="34" t="n">
        <v>2482.1</v>
      </c>
      <c r="G575" s="34" t="n">
        <v>1780.4</v>
      </c>
      <c r="H575" s="34" t="n">
        <v>1817.1</v>
      </c>
      <c r="I575" s="34" t="n">
        <v>915.6</v>
      </c>
      <c r="J575" s="34" t="n">
        <v>609.5</v>
      </c>
      <c r="K575" s="34" t="n">
        <v>2130.6</v>
      </c>
    </row>
    <row r="576" ht="21" customHeight="1">
      <c r="B576" s="3" t="str">
        <v>Canarias @ 2009-03</v>
      </c>
      <c r="C576" s="16" t="str">
        <v>Canarias</v>
      </c>
      <c r="D576" s="9" t="n">
        <v>39873</v>
      </c>
      <c r="E576" s="34" t="n">
        <v>1670.4</v>
      </c>
      <c r="F576" s="34" t="n">
        <v>2482.1</v>
      </c>
      <c r="G576" s="34" t="n">
        <v>1780.4</v>
      </c>
      <c r="H576" s="34" t="n">
        <v>1797.4</v>
      </c>
      <c r="I576" s="34" t="n">
        <v>1014.7</v>
      </c>
      <c r="J576" s="34" t="n">
        <v>605.9</v>
      </c>
      <c r="K576" s="34" t="n">
        <v>2165</v>
      </c>
    </row>
    <row r="577" ht="21" customHeight="1">
      <c r="B577" s="3" t="str">
        <v>Canarias @ 2009-04</v>
      </c>
      <c r="C577" s="16" t="str">
        <v>Canarias</v>
      </c>
      <c r="D577" s="9" t="n">
        <v>39904</v>
      </c>
      <c r="E577" s="34" t="n">
        <v>1670.4</v>
      </c>
      <c r="F577" s="34" t="n">
        <v>2482.1</v>
      </c>
      <c r="G577" s="34" t="n">
        <v>1780.4</v>
      </c>
      <c r="H577" s="34" t="n">
        <v>1768.3</v>
      </c>
      <c r="I577" s="34" t="n">
        <v>1179.8</v>
      </c>
      <c r="J577" s="34" t="n">
        <v>622.9</v>
      </c>
      <c r="K577" s="34" t="n">
        <v>2480.4</v>
      </c>
    </row>
    <row r="578" ht="21" customHeight="1">
      <c r="B578" s="3" t="str">
        <v>Canarias @ 2009-05</v>
      </c>
      <c r="C578" s="16" t="str">
        <v>Canarias</v>
      </c>
      <c r="D578" s="9" t="n">
        <v>39934</v>
      </c>
      <c r="E578" s="34" t="n">
        <v>1684.9</v>
      </c>
      <c r="F578" s="34" t="n">
        <v>2482.1</v>
      </c>
      <c r="G578" s="34" t="n">
        <v>1780.4</v>
      </c>
      <c r="H578" s="34" t="n">
        <v>1765.2</v>
      </c>
      <c r="I578" s="34" t="n">
        <v>1182</v>
      </c>
      <c r="J578" s="34" t="n">
        <v>631</v>
      </c>
      <c r="K578" s="34" t="n">
        <v>2869.1</v>
      </c>
    </row>
    <row r="579" ht="21" customHeight="1">
      <c r="B579" s="3" t="str">
        <v>Canarias @ 2009-06</v>
      </c>
      <c r="C579" s="16" t="str">
        <v>Canarias</v>
      </c>
      <c r="D579" s="9" t="n">
        <v>39965</v>
      </c>
      <c r="E579" s="34" t="n">
        <v>1685.3</v>
      </c>
      <c r="F579" s="34" t="n">
        <v>2482.1</v>
      </c>
      <c r="G579" s="34" t="n">
        <v>1780.4</v>
      </c>
      <c r="H579" s="34" t="n">
        <v>1740.1</v>
      </c>
      <c r="I579" s="34" t="n">
        <v>1263.3</v>
      </c>
      <c r="J579" s="34" t="n">
        <v>637.1</v>
      </c>
      <c r="K579" s="34" t="n">
        <v>3262.9</v>
      </c>
    </row>
    <row r="580" ht="21" customHeight="1">
      <c r="B580" s="3" t="str">
        <v>Canarias @ 2009-07</v>
      </c>
      <c r="C580" s="16" t="str">
        <v>Canarias</v>
      </c>
      <c r="D580" s="9" t="n">
        <v>39995</v>
      </c>
      <c r="E580" s="34" t="n">
        <v>1682.9</v>
      </c>
      <c r="F580" s="34" t="n">
        <v>2482.1</v>
      </c>
      <c r="G580" s="34" t="n">
        <v>1780.4</v>
      </c>
      <c r="H580" s="34" t="n">
        <v>1710.7</v>
      </c>
      <c r="I580" s="34" t="n">
        <v>1309.4</v>
      </c>
      <c r="J580" s="34" t="n">
        <v>643.3</v>
      </c>
      <c r="K580" s="34" t="n">
        <v>3253.5</v>
      </c>
    </row>
    <row r="581" ht="21" customHeight="1">
      <c r="B581" s="3" t="str">
        <v>Canarias @ 2009-08</v>
      </c>
      <c r="C581" s="16" t="str">
        <v>Canarias</v>
      </c>
      <c r="D581" s="9" t="n">
        <v>40026</v>
      </c>
      <c r="E581" s="34" t="n">
        <v>1682.2</v>
      </c>
      <c r="F581" s="34" t="n">
        <v>2459.9</v>
      </c>
      <c r="G581" s="34" t="n">
        <v>1780.4</v>
      </c>
      <c r="H581" s="34" t="n">
        <v>1721.1</v>
      </c>
      <c r="I581" s="34" t="n">
        <v>1519.4</v>
      </c>
      <c r="J581" s="34" t="n">
        <v>684.4</v>
      </c>
      <c r="K581" s="34" t="n">
        <v>3603.9</v>
      </c>
    </row>
    <row r="582" ht="21" customHeight="1">
      <c r="B582" s="3" t="str">
        <v>Canarias @ 2009-09</v>
      </c>
      <c r="C582" s="16" t="str">
        <v>Canarias</v>
      </c>
      <c r="D582" s="9" t="n">
        <v>40057</v>
      </c>
      <c r="E582" s="34" t="n">
        <v>1680.3</v>
      </c>
      <c r="F582" s="34" t="n">
        <v>2459.9</v>
      </c>
      <c r="G582" s="34" t="n">
        <v>1780.4</v>
      </c>
      <c r="H582" s="34" t="n">
        <v>1628</v>
      </c>
      <c r="I582" s="34" t="n">
        <v>1498.7</v>
      </c>
      <c r="J582" s="34" t="n">
        <v>679.8</v>
      </c>
      <c r="K582" s="34" t="n">
        <v>3332.6</v>
      </c>
    </row>
    <row r="583" ht="21" customHeight="1">
      <c r="B583" s="3" t="str">
        <v>Canarias @ 2009-10</v>
      </c>
      <c r="C583" s="16" t="str">
        <v>Canarias</v>
      </c>
      <c r="D583" s="9" t="n">
        <v>40087</v>
      </c>
      <c r="E583" s="34" t="n">
        <v>1680.3</v>
      </c>
      <c r="F583" s="34" t="n">
        <v>2459.9</v>
      </c>
      <c r="G583" s="34" t="n">
        <v>1780.4</v>
      </c>
      <c r="H583" s="34" t="n">
        <v>1603.5</v>
      </c>
      <c r="I583" s="34" t="n">
        <v>1487</v>
      </c>
      <c r="J583" s="34" t="n">
        <v>689.7</v>
      </c>
      <c r="K583" s="34" t="n">
        <v>3483.7</v>
      </c>
    </row>
    <row r="584" ht="21" customHeight="1">
      <c r="B584" s="3" t="str">
        <v>Canarias @ 2009-11</v>
      </c>
      <c r="C584" s="16" t="str">
        <v>Canarias</v>
      </c>
      <c r="D584" s="9" t="n">
        <v>40118</v>
      </c>
      <c r="E584" s="34" t="n">
        <v>1684.6</v>
      </c>
      <c r="F584" s="34" t="n">
        <v>2453.8</v>
      </c>
      <c r="G584" s="34" t="n">
        <v>1780.4</v>
      </c>
      <c r="H584" s="34" t="n">
        <v>1613.5</v>
      </c>
      <c r="I584" s="34" t="n">
        <v>1578.4</v>
      </c>
      <c r="J584" s="34" t="n">
        <v>700.8</v>
      </c>
      <c r="K584" s="34" t="n">
        <v>3661</v>
      </c>
    </row>
    <row r="585" ht="21" customHeight="1">
      <c r="B585" s="3" t="str">
        <v>Canarias @ 2009-12</v>
      </c>
      <c r="C585" s="16" t="str">
        <v>Canarias</v>
      </c>
      <c r="D585" s="9" t="n">
        <v>40148</v>
      </c>
      <c r="E585" s="34" t="n">
        <v>1683</v>
      </c>
      <c r="F585" s="34" t="n">
        <v>2453.8</v>
      </c>
      <c r="G585" s="34" t="n">
        <v>1780.4</v>
      </c>
      <c r="H585" s="34" t="n">
        <v>1601</v>
      </c>
      <c r="I585" s="34" t="n">
        <v>1680.8</v>
      </c>
      <c r="J585" s="34" t="n">
        <v>739.2</v>
      </c>
      <c r="K585" s="34" t="n">
        <v>3588.8</v>
      </c>
    </row>
    <row r="586" ht="21" customHeight="1">
      <c r="B586" s="3" t="str">
        <v>Canarias @ 2010-01</v>
      </c>
      <c r="C586" s="16" t="str">
        <v>Canarias</v>
      </c>
      <c r="D586" s="9" t="n">
        <v>40179</v>
      </c>
      <c r="E586" s="34" t="n">
        <v>1686.6</v>
      </c>
      <c r="F586" s="34" t="n">
        <v>2453.8</v>
      </c>
      <c r="G586" s="34" t="n">
        <v>1780.4</v>
      </c>
      <c r="H586" s="34" t="n">
        <v>1665.1</v>
      </c>
      <c r="I586" s="34" t="n">
        <v>1818.3</v>
      </c>
      <c r="J586" s="34" t="n">
        <v>765.5</v>
      </c>
      <c r="K586" s="34" t="n">
        <v>3815.9</v>
      </c>
    </row>
    <row r="587" ht="21" customHeight="1">
      <c r="B587" s="3" t="str">
        <v>Canarias @ 2010-02</v>
      </c>
      <c r="C587" s="16" t="str">
        <v>Canarias</v>
      </c>
      <c r="D587" s="9" t="n">
        <v>40210</v>
      </c>
      <c r="E587" s="34" t="n">
        <v>1686.7</v>
      </c>
      <c r="F587" s="34" t="n">
        <v>2453.8</v>
      </c>
      <c r="G587" s="34" t="n">
        <v>1780.4</v>
      </c>
      <c r="H587" s="34" t="n">
        <v>1675.4</v>
      </c>
      <c r="I587" s="34" t="n">
        <v>1756.2</v>
      </c>
      <c r="J587" s="34" t="n">
        <v>757.4</v>
      </c>
      <c r="K587" s="34" t="n">
        <v>3786.5</v>
      </c>
    </row>
    <row r="588" ht="21" customHeight="1">
      <c r="B588" s="3" t="str">
        <v>Canarias @ 2010-03</v>
      </c>
      <c r="C588" s="16" t="str">
        <v>Canarias</v>
      </c>
      <c r="D588" s="9" t="n">
        <v>40238</v>
      </c>
      <c r="E588" s="34" t="n">
        <v>1681.9</v>
      </c>
      <c r="F588" s="34" t="n">
        <v>2453.8</v>
      </c>
      <c r="G588" s="34" t="n">
        <v>1780.4</v>
      </c>
      <c r="H588" s="34" t="n">
        <v>1688.5</v>
      </c>
      <c r="I588" s="34" t="n">
        <v>1925.7</v>
      </c>
      <c r="J588" s="34" t="n">
        <v>777.3</v>
      </c>
      <c r="K588" s="34" t="n">
        <v>3898.7</v>
      </c>
    </row>
    <row r="589" ht="21" customHeight="1">
      <c r="B589" s="3" t="str">
        <v>Canarias @ 2010-04</v>
      </c>
      <c r="C589" s="16" t="str">
        <v>Canarias</v>
      </c>
      <c r="D589" s="9" t="n">
        <v>40269</v>
      </c>
      <c r="E589" s="34" t="n">
        <v>1676.6</v>
      </c>
      <c r="F589" s="34" t="n">
        <v>2453.8</v>
      </c>
      <c r="G589" s="34" t="n">
        <v>1780.4</v>
      </c>
      <c r="H589" s="34" t="n">
        <v>1740.7</v>
      </c>
      <c r="I589" s="34" t="n">
        <v>2036.6</v>
      </c>
      <c r="J589" s="34" t="n">
        <v>820.5</v>
      </c>
      <c r="K589" s="34" t="n">
        <v>4188.7</v>
      </c>
    </row>
    <row r="590" ht="21" customHeight="1">
      <c r="B590" s="3" t="str">
        <v>Canarias @ 2010-05</v>
      </c>
      <c r="C590" s="16" t="str">
        <v>Canarias</v>
      </c>
      <c r="D590" s="9" t="n">
        <v>40299</v>
      </c>
      <c r="E590" s="34" t="n">
        <v>1675.5</v>
      </c>
      <c r="F590" s="34" t="n">
        <v>2453.8</v>
      </c>
      <c r="G590" s="34" t="n">
        <v>1780.4</v>
      </c>
      <c r="H590" s="34" t="n">
        <v>1768.9</v>
      </c>
      <c r="I590" s="34" t="n">
        <v>1912.1</v>
      </c>
      <c r="J590" s="34" t="n">
        <v>787.9</v>
      </c>
      <c r="K590" s="34" t="n">
        <v>4075.1</v>
      </c>
    </row>
    <row r="591" ht="21" customHeight="1">
      <c r="B591" s="3" t="str">
        <v>Canarias @ 2010-06</v>
      </c>
      <c r="C591" s="16" t="str">
        <v>Canarias</v>
      </c>
      <c r="D591" s="9" t="n">
        <v>40330</v>
      </c>
      <c r="E591" s="34" t="n">
        <v>1674.9</v>
      </c>
      <c r="F591" s="34" t="n">
        <v>2453.8</v>
      </c>
      <c r="G591" s="34" t="n">
        <v>1780.4</v>
      </c>
      <c r="H591" s="34" t="n">
        <v>1740.6</v>
      </c>
      <c r="I591" s="34" t="n">
        <v>1877.4</v>
      </c>
      <c r="J591" s="34" t="n">
        <v>778.9</v>
      </c>
      <c r="K591" s="34" t="n">
        <v>4156.9</v>
      </c>
    </row>
    <row r="592" ht="21" customHeight="1">
      <c r="B592" s="3" t="str">
        <v>Canarias @ 2010-07</v>
      </c>
      <c r="C592" s="16" t="str">
        <v>Canarias</v>
      </c>
      <c r="D592" s="9" t="n">
        <v>40360</v>
      </c>
      <c r="E592" s="34" t="n">
        <v>1670.4</v>
      </c>
      <c r="F592" s="34" t="n">
        <v>2453.8</v>
      </c>
      <c r="G592" s="34" t="n">
        <v>1780.4</v>
      </c>
      <c r="H592" s="34" t="n">
        <v>1740.6</v>
      </c>
      <c r="I592" s="34" t="n">
        <v>1850.2</v>
      </c>
      <c r="J592" s="34" t="n">
        <v>770.4</v>
      </c>
      <c r="K592" s="34" t="n">
        <v>3951.3</v>
      </c>
    </row>
    <row r="593" ht="21" customHeight="1">
      <c r="B593" s="3" t="str">
        <v>Canarias @ 2010-08</v>
      </c>
      <c r="C593" s="16" t="str">
        <v>Canarias</v>
      </c>
      <c r="D593" s="9" t="n">
        <v>40391</v>
      </c>
      <c r="E593" s="34" t="n">
        <v>1668.8</v>
      </c>
      <c r="F593" s="34" t="n">
        <v>2453.8</v>
      </c>
      <c r="G593" s="34" t="n">
        <v>1780.4</v>
      </c>
      <c r="H593" s="34" t="n">
        <v>1736.3</v>
      </c>
      <c r="I593" s="34" t="n">
        <v>1985</v>
      </c>
      <c r="J593" s="34" t="n">
        <v>788.7</v>
      </c>
      <c r="K593" s="34" t="n">
        <v>4107.8</v>
      </c>
    </row>
    <row r="594" ht="21" customHeight="1">
      <c r="B594" s="3" t="str">
        <v>Canarias @ 2010-09</v>
      </c>
      <c r="C594" s="16" t="str">
        <v>Canarias</v>
      </c>
      <c r="D594" s="9" t="n">
        <v>40422</v>
      </c>
      <c r="E594" s="34" t="n">
        <v>1671.4</v>
      </c>
      <c r="F594" s="34" t="n">
        <v>2453.8</v>
      </c>
      <c r="G594" s="34" t="n">
        <v>1780.4</v>
      </c>
      <c r="H594" s="34" t="n">
        <v>1746.5</v>
      </c>
      <c r="I594" s="34" t="n">
        <v>2074.8</v>
      </c>
      <c r="J594" s="34" t="n">
        <v>781.2</v>
      </c>
      <c r="K594" s="34" t="n">
        <v>3929.8</v>
      </c>
    </row>
    <row r="595" ht="21" customHeight="1">
      <c r="B595" s="3" t="str">
        <v>Canarias @ 2010-10</v>
      </c>
      <c r="C595" s="16" t="str">
        <v>Canarias</v>
      </c>
      <c r="D595" s="9" t="n">
        <v>40452</v>
      </c>
      <c r="E595" s="34" t="n">
        <v>1670.6</v>
      </c>
      <c r="F595" s="34" t="n">
        <v>2453.8</v>
      </c>
      <c r="G595" s="34" t="n">
        <v>1780.4</v>
      </c>
      <c r="H595" s="34" t="n">
        <v>1714.2</v>
      </c>
      <c r="I595" s="34" t="n">
        <v>2096</v>
      </c>
      <c r="J595" s="34" t="n">
        <v>791.7</v>
      </c>
      <c r="K595" s="34" t="n">
        <v>3971</v>
      </c>
    </row>
    <row r="596" ht="21" customHeight="1">
      <c r="B596" s="3" t="str">
        <v>Canarias @ 2010-11</v>
      </c>
      <c r="C596" s="16" t="str">
        <v>Canarias</v>
      </c>
      <c r="D596" s="9" t="n">
        <v>40483</v>
      </c>
      <c r="E596" s="34" t="n">
        <v>1670.6</v>
      </c>
      <c r="F596" s="34" t="n">
        <v>2453.8</v>
      </c>
      <c r="G596" s="34" t="n">
        <v>1780.4</v>
      </c>
      <c r="H596" s="34" t="n">
        <v>1723.4</v>
      </c>
      <c r="I596" s="34" t="n">
        <v>2178.6</v>
      </c>
      <c r="J596" s="34" t="n">
        <v>807.2</v>
      </c>
      <c r="K596" s="34" t="n">
        <v>4074.8</v>
      </c>
    </row>
    <row r="597" ht="21" customHeight="1">
      <c r="B597" s="3" t="str">
        <v>Canarias @ 2010-12</v>
      </c>
      <c r="C597" s="16" t="str">
        <v>Canarias</v>
      </c>
      <c r="D597" s="9" t="n">
        <v>40513</v>
      </c>
      <c r="E597" s="34" t="n">
        <v>1670.6</v>
      </c>
      <c r="F597" s="34" t="n">
        <v>2453.8</v>
      </c>
      <c r="G597" s="34" t="n">
        <v>1780.4</v>
      </c>
      <c r="H597" s="34" t="n">
        <v>1732.3</v>
      </c>
      <c r="I597" s="34" t="n">
        <v>2427.6</v>
      </c>
      <c r="J597" s="34" t="n">
        <v>809.9</v>
      </c>
      <c r="K597" s="34" t="n">
        <v>4291.3</v>
      </c>
    </row>
    <row r="598" ht="21" customHeight="1">
      <c r="B598" s="3" t="str">
        <v>Canarias @ 2011-01</v>
      </c>
      <c r="C598" s="16" t="str">
        <v>Canarias</v>
      </c>
      <c r="D598" s="9" t="n">
        <v>40544</v>
      </c>
      <c r="E598" s="34" t="n">
        <v>1670.6</v>
      </c>
      <c r="F598" s="34" t="n">
        <v>2453.8</v>
      </c>
      <c r="G598" s="34" t="n">
        <v>1780.4</v>
      </c>
      <c r="H598" s="34" t="n">
        <v>1743.2</v>
      </c>
      <c r="I598" s="34" t="n">
        <v>2473.7</v>
      </c>
      <c r="J598" s="34" t="n">
        <v>841.4</v>
      </c>
      <c r="K598" s="34" t="n">
        <v>4217.3</v>
      </c>
    </row>
    <row r="599" ht="21" customHeight="1">
      <c r="B599" s="3" t="str">
        <v>Canarias @ 2011-02</v>
      </c>
      <c r="C599" s="16" t="str">
        <v>Canarias</v>
      </c>
      <c r="D599" s="9" t="n">
        <v>40575</v>
      </c>
      <c r="E599" s="34" t="n">
        <v>1671.5</v>
      </c>
      <c r="F599" s="34" t="n">
        <v>2453.8</v>
      </c>
      <c r="G599" s="34" t="n">
        <v>1780.4</v>
      </c>
      <c r="H599" s="34" t="n">
        <v>1790.4</v>
      </c>
      <c r="I599" s="34" t="n">
        <v>2513.3</v>
      </c>
      <c r="J599" s="34" t="n">
        <v>832.8</v>
      </c>
      <c r="K599" s="34" t="n">
        <v>4411.3</v>
      </c>
    </row>
    <row r="600" ht="21" customHeight="1">
      <c r="B600" s="3" t="str">
        <v>Canarias @ 2011-03</v>
      </c>
      <c r="C600" s="16" t="str">
        <v>Canarias</v>
      </c>
      <c r="D600" s="9" t="n">
        <v>40603</v>
      </c>
      <c r="E600" s="34" t="n">
        <v>1670.7</v>
      </c>
      <c r="F600" s="34" t="n">
        <v>2453.8</v>
      </c>
      <c r="G600" s="34" t="n">
        <v>1780.4</v>
      </c>
      <c r="H600" s="34" t="n">
        <v>1802.6</v>
      </c>
      <c r="I600" s="34" t="n">
        <v>2437.9</v>
      </c>
      <c r="J600" s="34" t="n">
        <v>814.1</v>
      </c>
      <c r="K600" s="34" t="n">
        <v>4528.3</v>
      </c>
    </row>
    <row r="601" ht="21" customHeight="1">
      <c r="B601" s="3" t="str">
        <v>Canarias @ 2011-04</v>
      </c>
      <c r="C601" s="16" t="str">
        <v>Canarias</v>
      </c>
      <c r="D601" s="9" t="n">
        <v>40634</v>
      </c>
      <c r="E601" s="34" t="n">
        <v>1666</v>
      </c>
      <c r="F601" s="34" t="n">
        <v>2453.8</v>
      </c>
      <c r="G601" s="34" t="n">
        <v>1780.4</v>
      </c>
      <c r="H601" s="34" t="n">
        <v>1901.2</v>
      </c>
      <c r="I601" s="34" t="n">
        <v>2405.3</v>
      </c>
      <c r="J601" s="34" t="n">
        <v>813</v>
      </c>
      <c r="K601" s="34" t="n">
        <v>4719.7</v>
      </c>
    </row>
    <row r="602" ht="21" customHeight="1">
      <c r="B602" s="3" t="str">
        <v>Canarias @ 2011-05</v>
      </c>
      <c r="C602" s="16" t="str">
        <v>Canarias</v>
      </c>
      <c r="D602" s="9" t="n">
        <v>40664</v>
      </c>
      <c r="E602" s="34" t="n">
        <v>1664.8</v>
      </c>
      <c r="F602" s="34" t="n">
        <v>2453.8</v>
      </c>
      <c r="G602" s="34" t="n">
        <v>1780.4</v>
      </c>
      <c r="H602" s="34" t="n">
        <v>1901.2</v>
      </c>
      <c r="I602" s="34" t="n">
        <v>2345.8</v>
      </c>
      <c r="J602" s="34" t="n">
        <v>810.9</v>
      </c>
      <c r="K602" s="34" t="n">
        <v>4860.1</v>
      </c>
    </row>
    <row r="603" ht="21" customHeight="1">
      <c r="B603" s="3" t="str">
        <v>Canarias @ 2011-06</v>
      </c>
      <c r="C603" s="16" t="str">
        <v>Canarias</v>
      </c>
      <c r="D603" s="9" t="n">
        <v>40695</v>
      </c>
      <c r="E603" s="34" t="n">
        <v>1664.5</v>
      </c>
      <c r="F603" s="34" t="n">
        <v>2453.8</v>
      </c>
      <c r="G603" s="34" t="n">
        <v>1780.4</v>
      </c>
      <c r="H603" s="34" t="n">
        <v>1903.4</v>
      </c>
      <c r="I603" s="34" t="n">
        <v>2323.4</v>
      </c>
      <c r="J603" s="34" t="n">
        <v>806.5</v>
      </c>
      <c r="K603" s="34" t="n">
        <v>4744</v>
      </c>
    </row>
    <row r="604" ht="21" customHeight="1">
      <c r="B604" s="3" t="str">
        <v>Canarias @ 2011-07</v>
      </c>
      <c r="C604" s="16" t="str">
        <v>Canarias</v>
      </c>
      <c r="D604" s="9" t="n">
        <v>40725</v>
      </c>
      <c r="E604" s="34" t="n">
        <v>1646.6</v>
      </c>
      <c r="F604" s="34" t="n">
        <v>2453.8</v>
      </c>
      <c r="G604" s="34" t="n">
        <v>1780.4</v>
      </c>
      <c r="H604" s="34" t="n">
        <v>1903.4</v>
      </c>
      <c r="I604" s="34" t="n">
        <v>2449.5</v>
      </c>
      <c r="J604" s="34" t="n">
        <v>792.3</v>
      </c>
      <c r="K604" s="34" t="n">
        <v>4678.9</v>
      </c>
    </row>
    <row r="605" ht="21" customHeight="1">
      <c r="B605" s="3" t="str">
        <v>Canarias @ 2011-08</v>
      </c>
      <c r="C605" s="16" t="str">
        <v>Canarias</v>
      </c>
      <c r="D605" s="9" t="n">
        <v>40756</v>
      </c>
      <c r="E605" s="34" t="n">
        <v>1630.9</v>
      </c>
      <c r="F605" s="34" t="n">
        <v>2453.8</v>
      </c>
      <c r="G605" s="34" t="n">
        <v>1840.1</v>
      </c>
      <c r="H605" s="34" t="n">
        <v>1902.3</v>
      </c>
      <c r="I605" s="34" t="n">
        <v>2327.5</v>
      </c>
      <c r="J605" s="34" t="n">
        <v>786.3</v>
      </c>
      <c r="K605" s="34" t="n">
        <v>4876.2</v>
      </c>
    </row>
    <row r="606" ht="21" customHeight="1">
      <c r="B606" s="3" t="str">
        <v>Canarias @ 2011-09</v>
      </c>
      <c r="C606" s="16" t="str">
        <v>Canarias</v>
      </c>
      <c r="D606" s="9" t="n">
        <v>40787</v>
      </c>
      <c r="E606" s="34" t="n">
        <v>1626.3</v>
      </c>
      <c r="F606" s="34" t="n">
        <v>2453.8</v>
      </c>
      <c r="G606" s="34" t="n">
        <v>1840.9</v>
      </c>
      <c r="H606" s="34" t="n">
        <v>1902.3</v>
      </c>
      <c r="I606" s="34" t="n">
        <v>2457.2</v>
      </c>
      <c r="J606" s="34" t="n">
        <v>790.4</v>
      </c>
      <c r="K606" s="34" t="n">
        <v>4711.7</v>
      </c>
    </row>
    <row r="607" ht="21" customHeight="1">
      <c r="B607" s="3" t="str">
        <v>Canarias @ 2011-10</v>
      </c>
      <c r="C607" s="16" t="str">
        <v>Canarias</v>
      </c>
      <c r="D607" s="9" t="n">
        <v>40817</v>
      </c>
      <c r="E607" s="34" t="n">
        <v>1624.5</v>
      </c>
      <c r="F607" s="34" t="n">
        <v>2453.8</v>
      </c>
      <c r="G607" s="34" t="n">
        <v>1840.9</v>
      </c>
      <c r="H607" s="34" t="n">
        <v>1902.3</v>
      </c>
      <c r="I607" s="34" t="n">
        <v>2145.3</v>
      </c>
      <c r="J607" s="34" t="n">
        <v>803.6</v>
      </c>
      <c r="K607" s="34" t="n">
        <v>4910.7</v>
      </c>
    </row>
    <row r="608" ht="21" customHeight="1">
      <c r="B608" s="3" t="str">
        <v>Canarias @ 2011-11</v>
      </c>
      <c r="C608" s="16" t="str">
        <v>Canarias</v>
      </c>
      <c r="D608" s="9" t="n">
        <v>40848</v>
      </c>
      <c r="E608" s="34" t="n">
        <v>1616.8</v>
      </c>
      <c r="F608" s="34" t="n">
        <v>2453.8</v>
      </c>
      <c r="G608" s="34" t="n">
        <v>1963.2</v>
      </c>
      <c r="H608" s="34" t="n">
        <v>1901.4</v>
      </c>
      <c r="I608" s="34" t="n">
        <v>2186.8</v>
      </c>
      <c r="J608" s="34" t="n">
        <v>795.7</v>
      </c>
      <c r="K608" s="34" t="n">
        <v>5006.3</v>
      </c>
    </row>
    <row r="609" ht="21" customHeight="1">
      <c r="B609" s="3" t="str">
        <v>Canarias @ 2011-12</v>
      </c>
      <c r="C609" s="16" t="str">
        <v>Canarias</v>
      </c>
      <c r="D609" s="9" t="n">
        <v>40878</v>
      </c>
      <c r="E609" s="34" t="n">
        <v>1615</v>
      </c>
      <c r="F609" s="34" t="n">
        <v>2453.8</v>
      </c>
      <c r="G609" s="34" t="n">
        <v>1963.2</v>
      </c>
      <c r="H609" s="34" t="n">
        <v>1900.1</v>
      </c>
      <c r="I609" s="34" t="n">
        <v>2198.8</v>
      </c>
      <c r="J609" s="34" t="n">
        <v>783.7</v>
      </c>
      <c r="K609" s="34" t="n">
        <v>4983.5</v>
      </c>
    </row>
    <row r="610" ht="21" customHeight="1">
      <c r="B610" s="3" t="str">
        <v>Canarias @ 2012-01</v>
      </c>
      <c r="C610" s="16" t="str">
        <v>Canarias</v>
      </c>
      <c r="D610" s="9" t="n">
        <v>40909</v>
      </c>
      <c r="E610" s="34" t="n">
        <v>1617</v>
      </c>
      <c r="F610" s="34" t="n">
        <v>2453.8</v>
      </c>
      <c r="G610" s="34" t="n">
        <v>1963.2</v>
      </c>
      <c r="H610" s="34" t="n">
        <v>1900.1</v>
      </c>
      <c r="I610" s="34" t="n">
        <v>2328.7</v>
      </c>
      <c r="J610" s="34" t="n">
        <v>801.6</v>
      </c>
      <c r="K610" s="34" t="n">
        <v>5024.2</v>
      </c>
    </row>
    <row r="611" ht="21" customHeight="1">
      <c r="B611" s="3" t="str">
        <v>Canarias @ 2012-02</v>
      </c>
      <c r="C611" s="16" t="str">
        <v>Canarias</v>
      </c>
      <c r="D611" s="9" t="n">
        <v>40940</v>
      </c>
      <c r="E611" s="34" t="n">
        <v>1612.1</v>
      </c>
      <c r="F611" s="34" t="n">
        <v>2453.8</v>
      </c>
      <c r="G611" s="34" t="n">
        <v>1963.2</v>
      </c>
      <c r="H611" s="34" t="n">
        <v>1912.6</v>
      </c>
      <c r="I611" s="34" t="n">
        <v>2345.3</v>
      </c>
      <c r="J611" s="34" t="n">
        <v>806.8</v>
      </c>
      <c r="K611" s="34" t="n">
        <v>5285.2</v>
      </c>
    </row>
    <row r="612" ht="21" customHeight="1">
      <c r="B612" s="3" t="str">
        <v>Canarias @ 2012-03</v>
      </c>
      <c r="C612" s="16" t="str">
        <v>Canarias</v>
      </c>
      <c r="D612" s="9" t="n">
        <v>40969</v>
      </c>
      <c r="E612" s="34" t="n">
        <v>1606.5</v>
      </c>
      <c r="F612" s="34" t="n">
        <v>2453.8</v>
      </c>
      <c r="G612" s="34" t="n">
        <v>1963.2</v>
      </c>
      <c r="H612" s="34" t="n">
        <v>1919.8</v>
      </c>
      <c r="I612" s="34" t="n">
        <v>2390.6</v>
      </c>
      <c r="J612" s="34" t="n">
        <v>814.1</v>
      </c>
      <c r="K612" s="34" t="n">
        <v>5498.7</v>
      </c>
    </row>
    <row r="613" ht="21" customHeight="1">
      <c r="B613" s="3" t="str">
        <v>Canarias @ 2012-04</v>
      </c>
      <c r="C613" s="16" t="str">
        <v>Canarias</v>
      </c>
      <c r="D613" s="9" t="n">
        <v>41000</v>
      </c>
      <c r="E613" s="34" t="n">
        <v>1605.9</v>
      </c>
      <c r="F613" s="34" t="n">
        <v>2453.8</v>
      </c>
      <c r="G613" s="34" t="n">
        <v>1963.2</v>
      </c>
      <c r="H613" s="34" t="n">
        <v>2082.4</v>
      </c>
      <c r="I613" s="34" t="n">
        <v>2270.8</v>
      </c>
      <c r="J613" s="34" t="n">
        <v>792.2</v>
      </c>
      <c r="K613" s="34" t="n">
        <v>5503.8</v>
      </c>
    </row>
    <row r="614" ht="21" customHeight="1">
      <c r="B614" s="3" t="str">
        <v>Canarias @ 2012-05</v>
      </c>
      <c r="C614" s="16" t="str">
        <v>Canarias</v>
      </c>
      <c r="D614" s="9" t="n">
        <v>41030</v>
      </c>
      <c r="E614" s="34" t="n">
        <v>1604.9</v>
      </c>
      <c r="F614" s="34" t="n">
        <v>2453.8</v>
      </c>
      <c r="G614" s="34" t="n">
        <v>1963.2</v>
      </c>
      <c r="H614" s="34" t="n">
        <v>2267.2</v>
      </c>
      <c r="I614" s="34" t="n">
        <v>2307.9</v>
      </c>
      <c r="J614" s="34" t="n">
        <v>770.5</v>
      </c>
      <c r="K614" s="34" t="n">
        <v>5368.2</v>
      </c>
    </row>
    <row r="615" ht="21" customHeight="1">
      <c r="B615" s="3" t="str">
        <v>Canarias @ 2012-06</v>
      </c>
      <c r="C615" s="16" t="str">
        <v>Canarias</v>
      </c>
      <c r="D615" s="9" t="n">
        <v>41061</v>
      </c>
      <c r="E615" s="34" t="n">
        <v>1601.5</v>
      </c>
      <c r="F615" s="34" t="n">
        <v>2453.8</v>
      </c>
      <c r="G615" s="34" t="n">
        <v>1963.2</v>
      </c>
      <c r="H615" s="34" t="n">
        <v>2267.4</v>
      </c>
      <c r="I615" s="34" t="n">
        <v>2248.8</v>
      </c>
      <c r="J615" s="34" t="n">
        <v>755.8</v>
      </c>
      <c r="K615" s="34" t="n">
        <v>5368.2</v>
      </c>
    </row>
    <row r="616" ht="21" customHeight="1">
      <c r="B616" s="3" t="str">
        <v>Canarias @ 2012-07</v>
      </c>
      <c r="C616" s="16" t="str">
        <v>Canarias</v>
      </c>
      <c r="D616" s="9" t="n">
        <v>41091</v>
      </c>
      <c r="E616" s="34" t="n">
        <v>1592.1</v>
      </c>
      <c r="F616" s="34" t="n">
        <v>2453.8</v>
      </c>
      <c r="G616" s="34" t="n">
        <v>1963.2</v>
      </c>
      <c r="H616" s="34" t="n">
        <v>2272</v>
      </c>
      <c r="I616" s="34" t="n">
        <v>2312.1</v>
      </c>
      <c r="J616" s="34" t="n">
        <v>755.2</v>
      </c>
      <c r="K616" s="34" t="n">
        <v>4905.6</v>
      </c>
    </row>
    <row r="617" ht="21" customHeight="1">
      <c r="B617" s="3" t="str">
        <v>Canarias @ 2012-08</v>
      </c>
      <c r="C617" s="16" t="str">
        <v>Canarias</v>
      </c>
      <c r="D617" s="9" t="n">
        <v>41122</v>
      </c>
      <c r="E617" s="34" t="n">
        <v>1591.8</v>
      </c>
      <c r="F617" s="34" t="n">
        <v>2453.8</v>
      </c>
      <c r="G617" s="34" t="n">
        <v>1963.2</v>
      </c>
      <c r="H617" s="34" t="n">
        <v>2259.3</v>
      </c>
      <c r="I617" s="34" t="n">
        <v>2269.6</v>
      </c>
      <c r="J617" s="34" t="n">
        <v>742.1</v>
      </c>
      <c r="K617" s="34" t="n">
        <v>5133.7</v>
      </c>
    </row>
    <row r="618" ht="21" customHeight="1">
      <c r="B618" s="3" t="str">
        <v>Canarias @ 2012-09</v>
      </c>
      <c r="C618" s="16" t="str">
        <v>Canarias</v>
      </c>
      <c r="D618" s="9" t="n">
        <v>41153</v>
      </c>
      <c r="E618" s="34" t="n">
        <v>1588.8</v>
      </c>
      <c r="F618" s="34" t="n">
        <v>2453.8</v>
      </c>
      <c r="G618" s="34" t="n">
        <v>1963.2</v>
      </c>
      <c r="H618" s="34" t="n">
        <v>2259.3</v>
      </c>
      <c r="I618" s="34" t="n">
        <v>2300.7</v>
      </c>
      <c r="J618" s="34" t="n">
        <v>774.8</v>
      </c>
      <c r="K618" s="34" t="n">
        <v>5373.3</v>
      </c>
    </row>
    <row r="619" ht="21" customHeight="1">
      <c r="B619" s="3" t="str">
        <v>Canarias @ 2012-10</v>
      </c>
      <c r="C619" s="16" t="str">
        <v>Canarias</v>
      </c>
      <c r="D619" s="9" t="n">
        <v>41183</v>
      </c>
      <c r="E619" s="34" t="n">
        <v>1587.1</v>
      </c>
      <c r="F619" s="34" t="n">
        <v>2453.8</v>
      </c>
      <c r="G619" s="34" t="n">
        <v>1963.2</v>
      </c>
      <c r="H619" s="34" t="n">
        <v>2259.3</v>
      </c>
      <c r="I619" s="34" t="n">
        <v>2340.9</v>
      </c>
      <c r="J619" s="34" t="n">
        <v>749.1</v>
      </c>
      <c r="K619" s="34" t="n">
        <v>5316.2</v>
      </c>
    </row>
    <row r="620" ht="21" customHeight="1">
      <c r="B620" s="3" t="str">
        <v>Canarias @ 2012-11</v>
      </c>
      <c r="C620" s="16" t="str">
        <v>Canarias</v>
      </c>
      <c r="D620" s="9" t="n">
        <v>41214</v>
      </c>
      <c r="E620" s="34" t="n">
        <v>1585.1</v>
      </c>
      <c r="F620" s="34" t="n">
        <v>2453.8</v>
      </c>
      <c r="G620" s="34" t="n">
        <v>1963.2</v>
      </c>
      <c r="H620" s="34" t="n">
        <v>2323</v>
      </c>
      <c r="I620" s="34" t="n">
        <v>2339.6</v>
      </c>
      <c r="J620" s="34" t="n">
        <v>750.9</v>
      </c>
      <c r="K620" s="34" t="n">
        <v>4942.6</v>
      </c>
    </row>
    <row r="621" ht="21" customHeight="1">
      <c r="B621" s="3" t="str">
        <v>Canarias @ 2012-12</v>
      </c>
      <c r="C621" s="16" t="str">
        <v>Canarias</v>
      </c>
      <c r="D621" s="9" t="n">
        <v>41244</v>
      </c>
      <c r="E621" s="34" t="n">
        <v>1572.1</v>
      </c>
      <c r="F621" s="34" t="n">
        <v>2453.8</v>
      </c>
      <c r="G621" s="34" t="n">
        <v>1963.2</v>
      </c>
      <c r="H621" s="34" t="n">
        <v>2323</v>
      </c>
      <c r="I621" s="34" t="n">
        <v>2377.6</v>
      </c>
      <c r="J621" s="34" t="n">
        <v>726.9</v>
      </c>
      <c r="K621" s="34" t="n">
        <v>4694.4</v>
      </c>
    </row>
    <row r="622" ht="21" customHeight="1">
      <c r="B622" s="3" t="str">
        <v>Canarias @ 2013-01</v>
      </c>
      <c r="C622" s="16" t="str">
        <v>Canarias</v>
      </c>
      <c r="D622" s="9" t="n">
        <v>41275</v>
      </c>
      <c r="E622" s="34" t="n">
        <v>1584.3</v>
      </c>
      <c r="F622" s="34" t="n">
        <v>2451.3</v>
      </c>
      <c r="G622" s="34" t="n">
        <v>1967.5</v>
      </c>
      <c r="H622" s="34" t="n">
        <v>2347.1</v>
      </c>
      <c r="I622" s="34" t="n">
        <v>2407.2</v>
      </c>
      <c r="J622" s="34" t="n">
        <v>736.9</v>
      </c>
      <c r="K622" s="34" t="n">
        <v>4679.6</v>
      </c>
    </row>
    <row r="623" ht="21" customHeight="1">
      <c r="B623" s="3" t="str">
        <v>Canarias @ 2013-02</v>
      </c>
      <c r="C623" s="16" t="str">
        <v>Canarias</v>
      </c>
      <c r="D623" s="9" t="n">
        <v>41306</v>
      </c>
      <c r="E623" s="34" t="n">
        <v>1641</v>
      </c>
      <c r="F623" s="34" t="n">
        <v>2454.4</v>
      </c>
      <c r="G623" s="34" t="n">
        <v>1970</v>
      </c>
      <c r="H623" s="34" t="n">
        <v>2338.3</v>
      </c>
      <c r="I623" s="34" t="n">
        <v>2394.2</v>
      </c>
      <c r="J623" s="34" t="n">
        <v>730.7</v>
      </c>
      <c r="K623" s="34" t="n">
        <v>4685.9</v>
      </c>
    </row>
    <row r="624" ht="21" customHeight="1">
      <c r="B624" s="3" t="str">
        <v>Canarias @ 2013-03</v>
      </c>
      <c r="C624" s="16" t="str">
        <v>Canarias</v>
      </c>
      <c r="D624" s="9" t="n">
        <v>41334</v>
      </c>
      <c r="E624" s="34" t="n">
        <v>1662.9</v>
      </c>
      <c r="F624" s="34" t="n">
        <v>2447</v>
      </c>
      <c r="G624" s="34" t="n">
        <v>1969.6</v>
      </c>
      <c r="H624" s="34" t="n">
        <v>2305.9</v>
      </c>
      <c r="I624" s="34" t="n">
        <v>2369.1</v>
      </c>
      <c r="J624" s="34" t="n">
        <v>731.1</v>
      </c>
      <c r="K624" s="34" t="n">
        <v>4953</v>
      </c>
    </row>
    <row r="625" ht="21" customHeight="1">
      <c r="B625" s="3" t="str">
        <v>Canarias @ 2013-04</v>
      </c>
      <c r="C625" s="16" t="str">
        <v>Canarias</v>
      </c>
      <c r="D625" s="9" t="n">
        <v>41365</v>
      </c>
      <c r="E625" s="34" t="n">
        <v>1681.6</v>
      </c>
      <c r="F625" s="34" t="n">
        <v>2441.4</v>
      </c>
      <c r="G625" s="34" t="n">
        <v>1972.7</v>
      </c>
      <c r="H625" s="34" t="n">
        <v>2281.8</v>
      </c>
      <c r="I625" s="34" t="n">
        <v>2269.8</v>
      </c>
      <c r="J625" s="34" t="n">
        <v>721.1</v>
      </c>
      <c r="K625" s="34" t="n">
        <v>4675.8</v>
      </c>
    </row>
    <row r="626" ht="21" customHeight="1">
      <c r="B626" s="3" t="str">
        <v>Canarias @ 2013-05</v>
      </c>
      <c r="C626" s="16" t="str">
        <v>Canarias</v>
      </c>
      <c r="D626" s="9" t="n">
        <v>41395</v>
      </c>
      <c r="E626" s="34" t="n">
        <v>1709.6</v>
      </c>
      <c r="F626" s="34" t="n">
        <v>2445.5</v>
      </c>
      <c r="G626" s="34" t="n">
        <v>1973</v>
      </c>
      <c r="H626" s="34" t="n">
        <v>2305.6</v>
      </c>
      <c r="I626" s="34" t="n">
        <v>2230.1</v>
      </c>
      <c r="J626" s="34" t="n">
        <v>718.5</v>
      </c>
      <c r="K626" s="34" t="n">
        <v>4616.5</v>
      </c>
    </row>
    <row r="627" ht="21" customHeight="1">
      <c r="B627" s="3" t="str">
        <v>Canarias @ 2013-06</v>
      </c>
      <c r="C627" s="16" t="str">
        <v>Canarias</v>
      </c>
      <c r="D627" s="9" t="n">
        <v>41426</v>
      </c>
      <c r="E627" s="34" t="n">
        <v>1709.6</v>
      </c>
      <c r="F627" s="34" t="n">
        <v>2448</v>
      </c>
      <c r="G627" s="34" t="n">
        <v>1974.8</v>
      </c>
      <c r="H627" s="34" t="n">
        <v>2246.5</v>
      </c>
      <c r="I627" s="34" t="n">
        <v>2119.8</v>
      </c>
      <c r="J627" s="34" t="n">
        <v>705.8</v>
      </c>
      <c r="K627" s="34" t="n">
        <v>4479.8</v>
      </c>
    </row>
    <row r="628" ht="21" customHeight="1">
      <c r="B628" s="3" t="str">
        <v>Canarias @ 2013-07</v>
      </c>
      <c r="C628" s="16" t="str">
        <v>Canarias</v>
      </c>
      <c r="D628" s="9" t="n">
        <v>41456</v>
      </c>
      <c r="E628" s="34" t="n">
        <v>1696.2</v>
      </c>
      <c r="F628" s="34" t="n">
        <v>2450</v>
      </c>
      <c r="G628" s="34" t="n">
        <v>1973.8</v>
      </c>
      <c r="H628" s="34" t="n">
        <v>2223.2</v>
      </c>
      <c r="I628" s="34" t="n">
        <v>2112.1</v>
      </c>
      <c r="J628" s="34" t="n">
        <v>701.6</v>
      </c>
      <c r="K628" s="34" t="n">
        <v>4512.1</v>
      </c>
    </row>
    <row r="629" ht="21" customHeight="1">
      <c r="B629" s="3" t="str">
        <v>Canarias @ 2013-08</v>
      </c>
      <c r="C629" s="16" t="str">
        <v>Canarias</v>
      </c>
      <c r="D629" s="9" t="n">
        <v>41487</v>
      </c>
      <c r="E629" s="34" t="n">
        <v>1698.4</v>
      </c>
      <c r="F629" s="34" t="n">
        <v>2457.2</v>
      </c>
      <c r="G629" s="34" t="n">
        <v>1976.3</v>
      </c>
      <c r="H629" s="34" t="n">
        <v>2225.2</v>
      </c>
      <c r="I629" s="34" t="n">
        <v>2139.2</v>
      </c>
      <c r="J629" s="34" t="n">
        <v>698.1</v>
      </c>
      <c r="K629" s="34" t="n">
        <v>4624</v>
      </c>
    </row>
    <row r="630" ht="21" customHeight="1">
      <c r="B630" s="3" t="str">
        <v>Canarias @ 2013-09</v>
      </c>
      <c r="C630" s="16" t="str">
        <v>Canarias</v>
      </c>
      <c r="D630" s="9" t="n">
        <v>41518</v>
      </c>
      <c r="E630" s="34" t="n">
        <v>1692.2</v>
      </c>
      <c r="F630" s="34" t="n">
        <v>2461.4</v>
      </c>
      <c r="G630" s="34" t="n">
        <v>1975.7</v>
      </c>
      <c r="H630" s="34" t="n">
        <v>2223.3</v>
      </c>
      <c r="I630" s="34" t="n">
        <v>2125.8</v>
      </c>
      <c r="J630" s="34" t="n">
        <v>697.1</v>
      </c>
      <c r="K630" s="34" t="n">
        <v>4533.8</v>
      </c>
    </row>
    <row r="631" ht="21" customHeight="1">
      <c r="B631" s="3" t="str">
        <v>Canarias @ 2013-10</v>
      </c>
      <c r="C631" s="16" t="str">
        <v>Canarias</v>
      </c>
      <c r="D631" s="9" t="n">
        <v>41548</v>
      </c>
      <c r="E631" s="34" t="n">
        <v>1685.3</v>
      </c>
      <c r="F631" s="34" t="n">
        <v>2474.8</v>
      </c>
      <c r="G631" s="34" t="n">
        <v>1976.4</v>
      </c>
      <c r="H631" s="34" t="n">
        <v>2245</v>
      </c>
      <c r="I631" s="34" t="n">
        <v>2101.4</v>
      </c>
      <c r="J631" s="34" t="n">
        <v>691.8</v>
      </c>
      <c r="K631" s="34" t="n">
        <v>4522.6</v>
      </c>
    </row>
    <row r="632" ht="21" customHeight="1">
      <c r="B632" s="3" t="str">
        <v>Canarias @ 2013-11</v>
      </c>
      <c r="C632" s="16" t="str">
        <v>Canarias</v>
      </c>
      <c r="D632" s="9" t="n">
        <v>41579</v>
      </c>
      <c r="E632" s="34" t="n">
        <v>1684.4</v>
      </c>
      <c r="F632" s="34" t="n">
        <v>2468</v>
      </c>
      <c r="G632" s="34" t="n">
        <v>1978.4</v>
      </c>
      <c r="H632" s="34" t="n">
        <v>2234.6</v>
      </c>
      <c r="I632" s="34" t="n">
        <v>2073.8</v>
      </c>
      <c r="J632" s="34" t="n">
        <v>685.9</v>
      </c>
      <c r="K632" s="34" t="n">
        <v>4437.2</v>
      </c>
    </row>
    <row r="633" ht="21" customHeight="1">
      <c r="B633" s="3" t="str">
        <v>Canarias @ 2013-12</v>
      </c>
      <c r="C633" s="16" t="str">
        <v>Canarias</v>
      </c>
      <c r="D633" s="9" t="n">
        <v>41609</v>
      </c>
      <c r="E633" s="34" t="n">
        <v>1670.5</v>
      </c>
      <c r="F633" s="34" t="n">
        <v>2473.8</v>
      </c>
      <c r="G633" s="34" t="n">
        <v>1977.6</v>
      </c>
      <c r="H633" s="34" t="n">
        <v>2217.3</v>
      </c>
      <c r="I633" s="34" t="n">
        <v>2168.8</v>
      </c>
      <c r="J633" s="34" t="n">
        <v>678.9</v>
      </c>
      <c r="K633" s="34" t="n">
        <v>4407.7</v>
      </c>
    </row>
    <row r="634" ht="21" customHeight="1">
      <c r="B634" s="3" t="str">
        <v>Canarias @ 2014-01</v>
      </c>
      <c r="C634" s="16" t="str">
        <v>Canarias</v>
      </c>
      <c r="D634" s="9" t="n">
        <v>41640</v>
      </c>
      <c r="E634" s="34" t="n">
        <v>1645.2</v>
      </c>
      <c r="F634" s="34" t="n">
        <v>2450.9</v>
      </c>
      <c r="G634" s="34" t="n">
        <v>1984.9</v>
      </c>
      <c r="H634" s="34" t="n">
        <v>2221</v>
      </c>
      <c r="I634" s="34" t="n">
        <v>2127.9</v>
      </c>
      <c r="J634" s="34" t="n">
        <v>679.4</v>
      </c>
      <c r="K634" s="34" t="n">
        <v>4354.7</v>
      </c>
    </row>
    <row r="635" ht="21" customHeight="1">
      <c r="B635" s="3" t="str">
        <v>Canarias @ 2014-02</v>
      </c>
      <c r="C635" s="16" t="str">
        <v>Canarias</v>
      </c>
      <c r="D635" s="9" t="n">
        <v>41671</v>
      </c>
      <c r="E635" s="34" t="n">
        <v>1639.4</v>
      </c>
      <c r="F635" s="34" t="n">
        <v>2453.1</v>
      </c>
      <c r="G635" s="34" t="n">
        <v>1991.7</v>
      </c>
      <c r="H635" s="34" t="n">
        <v>2217.5</v>
      </c>
      <c r="I635" s="34" t="n">
        <v>2092.4</v>
      </c>
      <c r="J635" s="34" t="n">
        <v>683.2</v>
      </c>
      <c r="K635" s="34" t="n">
        <v>4364.1</v>
      </c>
    </row>
    <row r="636" ht="21" customHeight="1">
      <c r="B636" s="3" t="str">
        <v>Canarias @ 2014-03</v>
      </c>
      <c r="C636" s="16" t="str">
        <v>Canarias</v>
      </c>
      <c r="D636" s="9" t="n">
        <v>41699</v>
      </c>
      <c r="E636" s="34" t="n">
        <v>1626.5</v>
      </c>
      <c r="F636" s="34" t="n">
        <v>2459.2</v>
      </c>
      <c r="G636" s="34" t="n">
        <v>1990.3</v>
      </c>
      <c r="H636" s="34" t="n">
        <v>2212.9</v>
      </c>
      <c r="I636" s="34" t="n">
        <v>1949.3</v>
      </c>
      <c r="J636" s="34" t="n">
        <v>682.1</v>
      </c>
      <c r="K636" s="34" t="n">
        <v>4359.3</v>
      </c>
    </row>
    <row r="637" ht="21" customHeight="1">
      <c r="B637" s="3" t="str">
        <v>Canarias @ 2014-04</v>
      </c>
      <c r="C637" s="16" t="str">
        <v>Canarias</v>
      </c>
      <c r="D637" s="9" t="n">
        <v>41730</v>
      </c>
      <c r="E637" s="34" t="n">
        <v>1628.3</v>
      </c>
      <c r="F637" s="34" t="n">
        <v>2472.3</v>
      </c>
      <c r="G637" s="34" t="n">
        <v>1994</v>
      </c>
      <c r="H637" s="34" t="n">
        <v>2208.7</v>
      </c>
      <c r="I637" s="34" t="n">
        <v>1947.2</v>
      </c>
      <c r="J637" s="34" t="n">
        <v>683.7</v>
      </c>
      <c r="K637" s="34" t="n">
        <v>4357.8</v>
      </c>
    </row>
    <row r="638" ht="21" customHeight="1">
      <c r="B638" s="3" t="str">
        <v>Canarias @ 2014-05</v>
      </c>
      <c r="C638" s="16" t="str">
        <v>Canarias</v>
      </c>
      <c r="D638" s="9" t="n">
        <v>41760</v>
      </c>
      <c r="E638" s="34" t="n">
        <v>1624.9</v>
      </c>
      <c r="F638" s="34" t="n">
        <v>2484.8</v>
      </c>
      <c r="G638" s="34" t="n">
        <v>2001.7</v>
      </c>
      <c r="H638" s="34" t="n">
        <v>2200.5</v>
      </c>
      <c r="I638" s="34" t="n">
        <v>2021.3</v>
      </c>
      <c r="J638" s="34" t="n">
        <v>695.3</v>
      </c>
      <c r="K638" s="34" t="n">
        <v>4358.8</v>
      </c>
    </row>
    <row r="639" ht="21" customHeight="1">
      <c r="B639" s="3" t="str">
        <v>Canarias @ 2014-06</v>
      </c>
      <c r="C639" s="16" t="str">
        <v>Canarias</v>
      </c>
      <c r="D639" s="9" t="n">
        <v>41791</v>
      </c>
      <c r="E639" s="34" t="n">
        <v>1623.9</v>
      </c>
      <c r="F639" s="34" t="n">
        <v>2499</v>
      </c>
      <c r="G639" s="34" t="n">
        <v>2000.1</v>
      </c>
      <c r="H639" s="34" t="n">
        <v>2189</v>
      </c>
      <c r="I639" s="34" t="n">
        <v>2014.7</v>
      </c>
      <c r="J639" s="34" t="n">
        <v>699.1</v>
      </c>
      <c r="K639" s="34" t="n">
        <v>4404.2</v>
      </c>
    </row>
    <row r="640" ht="21" customHeight="1">
      <c r="B640" s="3" t="str">
        <v>Canarias @ 2014-07</v>
      </c>
      <c r="C640" s="16" t="str">
        <v>Canarias</v>
      </c>
      <c r="D640" s="9" t="n">
        <v>41821</v>
      </c>
      <c r="E640" s="34" t="n">
        <v>1622.6</v>
      </c>
      <c r="F640" s="34" t="n">
        <v>2498.1</v>
      </c>
      <c r="G640" s="34" t="n">
        <v>2001.5</v>
      </c>
      <c r="H640" s="34" t="n">
        <v>2191.8</v>
      </c>
      <c r="I640" s="34" t="n">
        <v>2086.5</v>
      </c>
      <c r="J640" s="34" t="n">
        <v>720.5</v>
      </c>
      <c r="K640" s="34" t="n">
        <v>4404.1</v>
      </c>
    </row>
    <row r="641" ht="21" customHeight="1">
      <c r="B641" s="3" t="str">
        <v>Canarias @ 2014-08</v>
      </c>
      <c r="C641" s="16" t="str">
        <v>Canarias</v>
      </c>
      <c r="D641" s="9" t="n">
        <v>41852</v>
      </c>
      <c r="E641" s="34" t="n">
        <v>1632.9</v>
      </c>
      <c r="F641" s="34" t="n">
        <v>2504.6</v>
      </c>
      <c r="G641" s="34" t="n">
        <v>2001.7</v>
      </c>
      <c r="H641" s="34" t="n">
        <v>2176.1</v>
      </c>
      <c r="I641" s="34" t="n">
        <v>2098.4</v>
      </c>
      <c r="J641" s="34" t="n">
        <v>739.3</v>
      </c>
      <c r="K641" s="34" t="n">
        <v>4343</v>
      </c>
    </row>
    <row r="642" ht="21" customHeight="1">
      <c r="B642" s="3" t="str">
        <v>Canarias @ 2014-09</v>
      </c>
      <c r="C642" s="16" t="str">
        <v>Canarias</v>
      </c>
      <c r="D642" s="9" t="n">
        <v>41883</v>
      </c>
      <c r="E642" s="34" t="n">
        <v>1638.2</v>
      </c>
      <c r="F642" s="34" t="n">
        <v>2502.5</v>
      </c>
      <c r="G642" s="34" t="n">
        <v>2001.8</v>
      </c>
      <c r="H642" s="34" t="n">
        <v>2181.3</v>
      </c>
      <c r="I642" s="34" t="n">
        <v>2135.6</v>
      </c>
      <c r="J642" s="34" t="n">
        <v>764.3</v>
      </c>
      <c r="K642" s="34" t="n">
        <v>4343.2</v>
      </c>
    </row>
    <row r="643" ht="21" customHeight="1">
      <c r="B643" s="3" t="str">
        <v>Canarias @ 2014-10</v>
      </c>
      <c r="C643" s="16" t="str">
        <v>Canarias</v>
      </c>
      <c r="D643" s="9" t="n">
        <v>41913</v>
      </c>
      <c r="E643" s="34" t="n">
        <v>1650.7</v>
      </c>
      <c r="F643" s="34" t="n">
        <v>2508.9</v>
      </c>
      <c r="G643" s="34" t="n">
        <v>1997.9</v>
      </c>
      <c r="H643" s="34" t="n">
        <v>2197.1</v>
      </c>
      <c r="I643" s="34" t="n">
        <v>2121.1</v>
      </c>
      <c r="J643" s="34" t="n">
        <v>772.9</v>
      </c>
      <c r="K643" s="34" t="n">
        <v>4314.6</v>
      </c>
    </row>
    <row r="644" ht="21" customHeight="1">
      <c r="B644" s="3" t="str">
        <v>Canarias @ 2014-11</v>
      </c>
      <c r="C644" s="16" t="str">
        <v>Canarias</v>
      </c>
      <c r="D644" s="9" t="n">
        <v>41944</v>
      </c>
      <c r="E644" s="34" t="n">
        <v>1662.4</v>
      </c>
      <c r="F644" s="34" t="n">
        <v>2505.8</v>
      </c>
      <c r="G644" s="34" t="n">
        <v>2000.2</v>
      </c>
      <c r="H644" s="34" t="n">
        <v>2173.3</v>
      </c>
      <c r="I644" s="34" t="n">
        <v>2151.6</v>
      </c>
      <c r="J644" s="34" t="n">
        <v>779.9</v>
      </c>
      <c r="K644" s="34" t="n">
        <v>4020.2</v>
      </c>
    </row>
    <row r="645" ht="21" customHeight="1">
      <c r="B645" s="3" t="str">
        <v>Canarias @ 2014-12</v>
      </c>
      <c r="C645" s="16" t="str">
        <v>Canarias</v>
      </c>
      <c r="D645" s="9" t="n">
        <v>41974</v>
      </c>
      <c r="E645" s="34" t="n">
        <v>1660.3</v>
      </c>
      <c r="F645" s="34" t="n">
        <v>2511</v>
      </c>
      <c r="G645" s="34" t="n">
        <v>1999.7</v>
      </c>
      <c r="H645" s="34" t="n">
        <v>2141.2</v>
      </c>
      <c r="I645" s="34" t="n">
        <v>2095.7</v>
      </c>
      <c r="J645" s="34" t="n">
        <v>794</v>
      </c>
      <c r="K645" s="34" t="n">
        <v>3747.8</v>
      </c>
    </row>
    <row r="646" ht="21" customHeight="1">
      <c r="B646" s="3" t="str">
        <v>Canarias @ 2015-01</v>
      </c>
      <c r="C646" s="16" t="str">
        <v>Canarias</v>
      </c>
      <c r="D646" s="9" t="n">
        <v>42005</v>
      </c>
      <c r="E646" s="34" t="n">
        <v>1671.2</v>
      </c>
      <c r="F646" s="34" t="n">
        <v>2507</v>
      </c>
      <c r="G646" s="34" t="n">
        <v>2005.3</v>
      </c>
      <c r="H646" s="34" t="n">
        <v>2138.9</v>
      </c>
      <c r="I646" s="34" t="n">
        <v>2021</v>
      </c>
      <c r="J646" s="34" t="n">
        <v>791.9</v>
      </c>
      <c r="K646" s="34" t="n">
        <v>3423.2</v>
      </c>
    </row>
    <row r="647" ht="21" customHeight="1">
      <c r="B647" s="3" t="str">
        <v>Canarias @ 2015-02</v>
      </c>
      <c r="C647" s="16" t="str">
        <v>Canarias</v>
      </c>
      <c r="D647" s="9" t="n">
        <v>42036</v>
      </c>
      <c r="E647" s="34" t="n">
        <v>1657.4</v>
      </c>
      <c r="F647" s="34" t="n">
        <v>2501.3</v>
      </c>
      <c r="G647" s="34" t="n">
        <v>2009.2</v>
      </c>
      <c r="H647" s="34" t="n">
        <v>2136.1</v>
      </c>
      <c r="I647" s="34" t="n">
        <v>2039.7</v>
      </c>
      <c r="J647" s="34" t="n">
        <v>795.9</v>
      </c>
      <c r="K647" s="34" t="n">
        <v>3167.2</v>
      </c>
    </row>
    <row r="648" ht="21" customHeight="1">
      <c r="B648" s="3" t="str">
        <v>Canarias @ 2015-03</v>
      </c>
      <c r="C648" s="16" t="str">
        <v>Canarias</v>
      </c>
      <c r="D648" s="9" t="n">
        <v>42064</v>
      </c>
      <c r="E648" s="34" t="n">
        <v>1679.1</v>
      </c>
      <c r="F648" s="34" t="n">
        <v>2503.3</v>
      </c>
      <c r="G648" s="34" t="n">
        <v>2011.1</v>
      </c>
      <c r="H648" s="34" t="n">
        <v>2132.4</v>
      </c>
      <c r="I648" s="34" t="n">
        <v>2164</v>
      </c>
      <c r="J648" s="34" t="n">
        <v>811.7</v>
      </c>
      <c r="K648" s="34" t="n">
        <v>3546.2</v>
      </c>
    </row>
    <row r="649" ht="21" customHeight="1">
      <c r="B649" s="3" t="str">
        <v>Canarias @ 2015-04</v>
      </c>
      <c r="C649" s="16" t="str">
        <v>Canarias</v>
      </c>
      <c r="D649" s="9" t="n">
        <v>42095</v>
      </c>
      <c r="E649" s="34" t="n">
        <v>1662.7</v>
      </c>
      <c r="F649" s="34" t="n">
        <v>2506.1</v>
      </c>
      <c r="G649" s="34" t="n">
        <v>2026.1</v>
      </c>
      <c r="H649" s="34" t="n">
        <v>2144.7</v>
      </c>
      <c r="I649" s="34" t="n">
        <v>2217.9</v>
      </c>
      <c r="J649" s="34" t="n">
        <v>818.7</v>
      </c>
      <c r="K649" s="34" t="n">
        <v>3460.6</v>
      </c>
    </row>
    <row r="650" ht="21" customHeight="1">
      <c r="B650" s="3" t="str">
        <v>Canarias @ 2015-05</v>
      </c>
      <c r="C650" s="16" t="str">
        <v>Canarias</v>
      </c>
      <c r="D650" s="9" t="n">
        <v>42125</v>
      </c>
      <c r="E650" s="34" t="n">
        <v>1667.5</v>
      </c>
      <c r="F650" s="34" t="n">
        <v>2503.1</v>
      </c>
      <c r="G650" s="34" t="n">
        <v>2028.3</v>
      </c>
      <c r="H650" s="34" t="n">
        <v>2113.4</v>
      </c>
      <c r="I650" s="34" t="n">
        <v>2226.2</v>
      </c>
      <c r="J650" s="34" t="n">
        <v>825.5</v>
      </c>
      <c r="K650" s="34" t="n">
        <v>3615</v>
      </c>
    </row>
    <row r="651" ht="21" customHeight="1">
      <c r="B651" s="3" t="str">
        <v>Canarias @ 2015-06</v>
      </c>
      <c r="C651" s="16" t="str">
        <v>Canarias</v>
      </c>
      <c r="D651" s="9" t="n">
        <v>42156</v>
      </c>
      <c r="E651" s="34" t="n">
        <v>1669</v>
      </c>
      <c r="F651" s="34" t="n">
        <v>2507.2</v>
      </c>
      <c r="G651" s="34" t="n">
        <v>2034.3</v>
      </c>
      <c r="H651" s="34" t="n">
        <v>2126.1</v>
      </c>
      <c r="I651" s="34" t="n">
        <v>2097.3</v>
      </c>
      <c r="J651" s="34" t="n">
        <v>800.4</v>
      </c>
      <c r="K651" s="34" t="n">
        <v>3623.4</v>
      </c>
    </row>
    <row r="652" ht="21" customHeight="1">
      <c r="B652" s="3" t="str">
        <v>Canarias @ 2015-07</v>
      </c>
      <c r="C652" s="16" t="str">
        <v>Canarias</v>
      </c>
      <c r="D652" s="9" t="n">
        <v>42186</v>
      </c>
      <c r="E652" s="34" t="n">
        <v>1652.8</v>
      </c>
      <c r="F652" s="34" t="n">
        <v>2505.1</v>
      </c>
      <c r="G652" s="34" t="n">
        <v>2034.3</v>
      </c>
      <c r="H652" s="34" t="n">
        <v>2126.1</v>
      </c>
      <c r="I652" s="34" t="n">
        <v>2001.7</v>
      </c>
      <c r="J652" s="34" t="n">
        <v>773.1</v>
      </c>
      <c r="K652" s="34" t="n">
        <v>3567.1</v>
      </c>
    </row>
    <row r="653" ht="21" customHeight="1">
      <c r="B653" s="3" t="str">
        <v>Canarias @ 2015-08</v>
      </c>
      <c r="C653" s="16" t="str">
        <v>Canarias</v>
      </c>
      <c r="D653" s="9" t="n">
        <v>42217</v>
      </c>
      <c r="E653" s="34" t="n">
        <v>1651.1</v>
      </c>
      <c r="F653" s="34" t="n">
        <v>2507.2</v>
      </c>
      <c r="G653" s="34" t="n">
        <v>2034.6</v>
      </c>
      <c r="H653" s="34" t="n">
        <v>2096.1</v>
      </c>
      <c r="I653" s="34" t="n">
        <v>1860.4</v>
      </c>
      <c r="J653" s="34" t="n">
        <v>759.4</v>
      </c>
      <c r="K653" s="34" t="n">
        <v>3201.9</v>
      </c>
    </row>
    <row r="654" ht="21" customHeight="1">
      <c r="B654" s="3" t="str">
        <v>Canarias @ 2015-09</v>
      </c>
      <c r="C654" s="16" t="str">
        <v>Canarias</v>
      </c>
      <c r="D654" s="9" t="n">
        <v>42248</v>
      </c>
      <c r="E654" s="34" t="n">
        <v>1645.3</v>
      </c>
      <c r="F654" s="34" t="n">
        <v>2505.2</v>
      </c>
      <c r="G654" s="34" t="n">
        <v>2032.8</v>
      </c>
      <c r="H654" s="34" t="n">
        <v>2048.7</v>
      </c>
      <c r="I654" s="34" t="n">
        <v>1876.7</v>
      </c>
      <c r="J654" s="34" t="n">
        <v>746.1</v>
      </c>
      <c r="K654" s="34" t="n">
        <v>2831.3</v>
      </c>
    </row>
    <row r="655" ht="21" customHeight="1">
      <c r="B655" s="3" t="str">
        <v>Canarias @ 2015-10</v>
      </c>
      <c r="C655" s="16" t="str">
        <v>Canarias</v>
      </c>
      <c r="D655" s="9" t="n">
        <v>42278</v>
      </c>
      <c r="E655" s="34" t="n">
        <v>1648.4</v>
      </c>
      <c r="F655" s="34" t="n">
        <v>2502.7</v>
      </c>
      <c r="G655" s="34" t="n">
        <v>2033</v>
      </c>
      <c r="H655" s="34" t="n">
        <v>1991.1</v>
      </c>
      <c r="I655" s="34" t="n">
        <v>1883.2</v>
      </c>
      <c r="J655" s="34" t="n">
        <v>735.2</v>
      </c>
      <c r="K655" s="34" t="n">
        <v>2773.2</v>
      </c>
    </row>
    <row r="656" ht="21" customHeight="1">
      <c r="B656" s="3" t="str">
        <v>Canarias @ 2015-11</v>
      </c>
      <c r="C656" s="16" t="str">
        <v>Canarias</v>
      </c>
      <c r="D656" s="9" t="n">
        <v>42309</v>
      </c>
      <c r="E656" s="34" t="n">
        <v>1650</v>
      </c>
      <c r="F656" s="34" t="n">
        <v>2500.4</v>
      </c>
      <c r="G656" s="34" t="n">
        <v>2027.6</v>
      </c>
      <c r="H656" s="34" t="n">
        <v>1911.5</v>
      </c>
      <c r="I656" s="34" t="n">
        <v>1832.9</v>
      </c>
      <c r="J656" s="34" t="n">
        <v>733.2</v>
      </c>
      <c r="K656" s="34" t="n">
        <v>2752.3</v>
      </c>
    </row>
    <row r="657" ht="21" customHeight="1">
      <c r="B657" s="3" t="str">
        <v>Canarias @ 2015-12</v>
      </c>
      <c r="C657" s="16" t="str">
        <v>Canarias</v>
      </c>
      <c r="D657" s="9" t="n">
        <v>42339</v>
      </c>
      <c r="E657" s="34" t="n">
        <v>1650.2</v>
      </c>
      <c r="F657" s="34" t="n">
        <v>2502.7</v>
      </c>
      <c r="G657" s="34" t="n">
        <v>2028.1</v>
      </c>
      <c r="H657" s="34" t="n">
        <v>1911.5</v>
      </c>
      <c r="I657" s="34" t="n">
        <v>1745.7</v>
      </c>
      <c r="J657" s="34" t="n">
        <v>717.8</v>
      </c>
      <c r="K657" s="34" t="n">
        <v>2654.6</v>
      </c>
    </row>
    <row r="658" ht="21" customHeight="1">
      <c r="B658" s="3" t="str">
        <v>Canarias @ 2016-01</v>
      </c>
      <c r="C658" s="16" t="str">
        <v>Canarias</v>
      </c>
      <c r="D658" s="9" t="n">
        <v>42370</v>
      </c>
      <c r="E658" s="34" t="n">
        <v>1651.2</v>
      </c>
      <c r="F658" s="34" t="n">
        <v>2506.8</v>
      </c>
      <c r="G658" s="34" t="n">
        <v>2041.7</v>
      </c>
      <c r="H658" s="34" t="n">
        <v>1907.2</v>
      </c>
      <c r="I658" s="34" t="n">
        <v>1686.9</v>
      </c>
      <c r="J658" s="34" t="n">
        <v>721.4</v>
      </c>
      <c r="K658" s="34" t="n">
        <v>2397</v>
      </c>
    </row>
    <row r="659" ht="21" customHeight="1">
      <c r="B659" s="3" t="str">
        <v>Canarias @ 2016-02</v>
      </c>
      <c r="C659" s="16" t="str">
        <v>Canarias</v>
      </c>
      <c r="D659" s="9" t="n">
        <v>42401</v>
      </c>
      <c r="E659" s="34" t="n">
        <v>1650.5</v>
      </c>
      <c r="F659" s="34" t="n">
        <v>2492.4</v>
      </c>
      <c r="G659" s="34" t="n">
        <v>2042.2</v>
      </c>
      <c r="H659" s="34" t="n">
        <v>1893.6</v>
      </c>
      <c r="I659" s="34" t="n">
        <v>1676.2</v>
      </c>
      <c r="J659" s="34" t="n">
        <v>718.8</v>
      </c>
      <c r="K659" s="34" t="n">
        <v>2043</v>
      </c>
    </row>
    <row r="660" ht="21" customHeight="1">
      <c r="B660" s="3" t="str">
        <v>Canarias @ 2016-03</v>
      </c>
      <c r="C660" s="16" t="str">
        <v>Canarias</v>
      </c>
      <c r="D660" s="9" t="n">
        <v>42430</v>
      </c>
      <c r="E660" s="34" t="n">
        <v>1656.1</v>
      </c>
      <c r="F660" s="34" t="n">
        <v>2489.7</v>
      </c>
      <c r="G660" s="34" t="n">
        <v>2058.6</v>
      </c>
      <c r="H660" s="34" t="n">
        <v>1866.9</v>
      </c>
      <c r="I660" s="34" t="n">
        <v>1779.2</v>
      </c>
      <c r="J660" s="34" t="n">
        <v>716</v>
      </c>
      <c r="K660" s="34" t="n">
        <v>2163.3</v>
      </c>
    </row>
    <row r="661" ht="21" customHeight="1">
      <c r="B661" s="3" t="str">
        <v>Canarias @ 2016-04</v>
      </c>
      <c r="C661" s="16" t="str">
        <v>Canarias</v>
      </c>
      <c r="D661" s="9" t="n">
        <v>42461</v>
      </c>
      <c r="E661" s="34" t="n">
        <v>1659</v>
      </c>
      <c r="F661" s="34" t="n">
        <v>2476.3</v>
      </c>
      <c r="G661" s="34" t="n">
        <v>2061.7</v>
      </c>
      <c r="H661" s="34" t="n">
        <v>1956.8</v>
      </c>
      <c r="I661" s="34" t="n">
        <v>1732.7</v>
      </c>
      <c r="J661" s="34" t="n">
        <v>712.8</v>
      </c>
      <c r="K661" s="34" t="n">
        <v>2355.2</v>
      </c>
    </row>
    <row r="662" ht="21" customHeight="1">
      <c r="B662" s="3" t="str">
        <v>Canarias @ 2016-05</v>
      </c>
      <c r="C662" s="16" t="str">
        <v>Canarias</v>
      </c>
      <c r="D662" s="9" t="n">
        <v>42491</v>
      </c>
      <c r="E662" s="34" t="n">
        <v>1655.7</v>
      </c>
      <c r="F662" s="34" t="n">
        <v>2477.6</v>
      </c>
      <c r="G662" s="34" t="n">
        <v>2069.2</v>
      </c>
      <c r="H662" s="34" t="n">
        <v>2087.5</v>
      </c>
      <c r="I662" s="34" t="n">
        <v>1696.6</v>
      </c>
      <c r="J662" s="34" t="n">
        <v>712.3</v>
      </c>
      <c r="K662" s="34" t="n">
        <v>2553.3</v>
      </c>
    </row>
    <row r="663" ht="21" customHeight="1">
      <c r="B663" s="3" t="str">
        <v>Canarias @ 2016-06</v>
      </c>
      <c r="C663" s="16" t="str">
        <v>Canarias</v>
      </c>
      <c r="D663" s="9" t="n">
        <v>42522</v>
      </c>
      <c r="E663" s="34" t="n">
        <v>1655.9</v>
      </c>
      <c r="F663" s="34" t="n">
        <v>2479.5</v>
      </c>
      <c r="G663" s="34" t="n">
        <v>2065.5</v>
      </c>
      <c r="H663" s="34" t="n">
        <v>2114.8</v>
      </c>
      <c r="I663" s="34" t="n">
        <v>1707.9</v>
      </c>
      <c r="J663" s="34" t="n">
        <v>715.6</v>
      </c>
      <c r="K663" s="34" t="n">
        <v>2798.9</v>
      </c>
    </row>
    <row r="664" ht="21" customHeight="1">
      <c r="B664" s="3" t="str">
        <v>Canarias @ 2016-07</v>
      </c>
      <c r="C664" s="16" t="str">
        <v>Canarias</v>
      </c>
      <c r="D664" s="9" t="n">
        <v>42552</v>
      </c>
      <c r="E664" s="34" t="n">
        <v>1664.7</v>
      </c>
      <c r="F664" s="34" t="n">
        <v>2484.9</v>
      </c>
      <c r="G664" s="34" t="n">
        <v>2068.4</v>
      </c>
      <c r="H664" s="34" t="n">
        <v>2147.4</v>
      </c>
      <c r="I664" s="34" t="n">
        <v>1807.7</v>
      </c>
      <c r="J664" s="34" t="n">
        <v>719.3</v>
      </c>
      <c r="K664" s="34" t="n">
        <v>2942.8</v>
      </c>
    </row>
    <row r="665" ht="21" customHeight="1">
      <c r="B665" s="3" t="str">
        <v>Canarias @ 2016-08</v>
      </c>
      <c r="C665" s="16" t="str">
        <v>Canarias</v>
      </c>
      <c r="D665" s="9" t="n">
        <v>42583</v>
      </c>
      <c r="E665" s="34" t="n">
        <v>1656.9</v>
      </c>
      <c r="F665" s="34" t="n">
        <v>2477.9</v>
      </c>
      <c r="G665" s="34" t="n">
        <v>2069</v>
      </c>
      <c r="H665" s="34" t="n">
        <v>2094.3</v>
      </c>
      <c r="I665" s="34" t="n">
        <v>1739.1</v>
      </c>
      <c r="J665" s="34" t="n">
        <v>730.7</v>
      </c>
      <c r="K665" s="34" t="n">
        <v>3027.2</v>
      </c>
    </row>
    <row r="666" ht="21" customHeight="1">
      <c r="B666" s="3" t="str">
        <v>Canarias @ 2016-09</v>
      </c>
      <c r="C666" s="16" t="str">
        <v>Canarias</v>
      </c>
      <c r="D666" s="9" t="n">
        <v>42614</v>
      </c>
      <c r="E666" s="34" t="n">
        <v>1658.8</v>
      </c>
      <c r="F666" s="34" t="n">
        <v>2475.2</v>
      </c>
      <c r="G666" s="34" t="n">
        <v>2069.2</v>
      </c>
      <c r="H666" s="34" t="n">
        <v>2101.8</v>
      </c>
      <c r="I666" s="34" t="n">
        <v>1703.5</v>
      </c>
      <c r="J666" s="34" t="n">
        <v>726.6</v>
      </c>
      <c r="K666" s="34" t="n">
        <v>3004.7</v>
      </c>
    </row>
    <row r="667" ht="21" customHeight="1">
      <c r="B667" s="3" t="str">
        <v>Canarias @ 2016-10</v>
      </c>
      <c r="C667" s="16" t="str">
        <v>Canarias</v>
      </c>
      <c r="D667" s="9" t="n">
        <v>42644</v>
      </c>
      <c r="E667" s="34" t="n">
        <v>1667.4</v>
      </c>
      <c r="F667" s="34" t="n">
        <v>2477.2</v>
      </c>
      <c r="G667" s="34" t="n">
        <v>2070.1</v>
      </c>
      <c r="H667" s="34" t="n">
        <v>2077.6</v>
      </c>
      <c r="I667" s="34" t="n">
        <v>1725.9</v>
      </c>
      <c r="J667" s="34" t="n">
        <v>723</v>
      </c>
      <c r="K667" s="34" t="n">
        <v>3163.7</v>
      </c>
    </row>
    <row r="668" ht="21" customHeight="1">
      <c r="B668" s="3" t="str">
        <v>Canarias @ 2016-11</v>
      </c>
      <c r="C668" s="16" t="str">
        <v>Canarias</v>
      </c>
      <c r="D668" s="9" t="n">
        <v>42675</v>
      </c>
      <c r="E668" s="34" t="n">
        <v>1647.3</v>
      </c>
      <c r="F668" s="34" t="n">
        <v>2476.1</v>
      </c>
      <c r="G668" s="34" t="n">
        <v>2066.8</v>
      </c>
      <c r="H668" s="34" t="n">
        <v>2100.4</v>
      </c>
      <c r="I668" s="34" t="n">
        <v>2046.4</v>
      </c>
      <c r="J668" s="34" t="n">
        <v>734.8</v>
      </c>
      <c r="K668" s="34" t="n">
        <v>3283.5</v>
      </c>
    </row>
    <row r="669" ht="21" customHeight="1">
      <c r="B669" s="3" t="str">
        <v>Canarias @ 2016-12</v>
      </c>
      <c r="C669" s="16" t="str">
        <v>Canarias</v>
      </c>
      <c r="D669" s="9" t="n">
        <v>42705</v>
      </c>
      <c r="E669" s="34" t="n">
        <v>1653.9</v>
      </c>
      <c r="F669" s="34" t="n">
        <v>2474.3</v>
      </c>
      <c r="G669" s="34" t="n">
        <v>2063.4</v>
      </c>
      <c r="H669" s="34" t="n">
        <v>2168.3</v>
      </c>
      <c r="I669" s="34" t="n">
        <v>2025.9</v>
      </c>
      <c r="J669" s="34" t="n">
        <v>747.1</v>
      </c>
      <c r="K669" s="34" t="n">
        <v>3405.6</v>
      </c>
    </row>
    <row r="670" ht="21" customHeight="1">
      <c r="B670" s="3" t="str">
        <v>Canarias @ 2017-01</v>
      </c>
      <c r="C670" s="16" t="str">
        <v>Canarias</v>
      </c>
      <c r="D670" s="9" t="n">
        <v>42736</v>
      </c>
      <c r="E670" s="34" t="n">
        <v>1654.1</v>
      </c>
      <c r="F670" s="34" t="n">
        <v>2478</v>
      </c>
      <c r="G670" s="34" t="n">
        <v>2069.5</v>
      </c>
      <c r="H670" s="34" t="n">
        <v>2267.2</v>
      </c>
      <c r="I670" s="34" t="n">
        <v>2089.7</v>
      </c>
      <c r="J670" s="34" t="n">
        <v>755.4</v>
      </c>
      <c r="K670" s="34" t="n">
        <v>3774.8</v>
      </c>
    </row>
    <row r="671" ht="21" customHeight="1">
      <c r="B671" s="3" t="str">
        <v>Canarias @ 2017-02</v>
      </c>
      <c r="C671" s="16" t="str">
        <v>Canarias</v>
      </c>
      <c r="D671" s="9" t="n">
        <v>42767</v>
      </c>
      <c r="E671" s="34" t="n">
        <v>1637.2</v>
      </c>
      <c r="F671" s="34" t="n">
        <v>2478.4</v>
      </c>
      <c r="G671" s="34" t="n">
        <v>2075.1</v>
      </c>
      <c r="H671" s="34" t="n">
        <v>2273.5</v>
      </c>
      <c r="I671" s="34" t="n">
        <v>2116.2</v>
      </c>
      <c r="J671" s="34" t="n">
        <v>769.9</v>
      </c>
      <c r="K671" s="34" t="n">
        <v>3878.2</v>
      </c>
    </row>
    <row r="672" ht="21" customHeight="1">
      <c r="B672" s="3" t="str">
        <v>Canarias @ 2017-03</v>
      </c>
      <c r="C672" s="16" t="str">
        <v>Canarias</v>
      </c>
      <c r="D672" s="9" t="n">
        <v>42795</v>
      </c>
      <c r="E672" s="34" t="n">
        <v>1633</v>
      </c>
      <c r="F672" s="34" t="n">
        <v>2481.4</v>
      </c>
      <c r="G672" s="34" t="n">
        <v>2076.1</v>
      </c>
      <c r="H672" s="34" t="n">
        <v>2292.9</v>
      </c>
      <c r="I672" s="34" t="n">
        <v>2143.1</v>
      </c>
      <c r="J672" s="34" t="n">
        <v>777.6</v>
      </c>
      <c r="K672" s="34" t="n">
        <v>3776.5</v>
      </c>
    </row>
    <row r="673" ht="21" customHeight="1">
      <c r="B673" s="3" t="str">
        <v>Canarias @ 2017-04</v>
      </c>
      <c r="C673" s="16" t="str">
        <v>Canarias</v>
      </c>
      <c r="D673" s="9" t="n">
        <v>42826</v>
      </c>
      <c r="E673" s="34" t="n">
        <v>1626.7</v>
      </c>
      <c r="F673" s="34" t="n">
        <v>2475.3</v>
      </c>
      <c r="G673" s="34" t="n">
        <v>2077.5</v>
      </c>
      <c r="H673" s="34" t="n">
        <v>2303.5</v>
      </c>
      <c r="I673" s="34" t="n">
        <v>2083.3</v>
      </c>
      <c r="J673" s="34" t="n">
        <v>791.5</v>
      </c>
      <c r="K673" s="34" t="n">
        <v>3657.2</v>
      </c>
    </row>
    <row r="674" ht="21" customHeight="1">
      <c r="B674" s="3" t="str">
        <v>Canarias @ 2017-05</v>
      </c>
      <c r="C674" s="16" t="str">
        <v>Canarias</v>
      </c>
      <c r="D674" s="9" t="n">
        <v>42856</v>
      </c>
      <c r="E674" s="34" t="n">
        <v>1627.6</v>
      </c>
      <c r="F674" s="34" t="n">
        <v>2479.3</v>
      </c>
      <c r="G674" s="34" t="n">
        <v>2076.6</v>
      </c>
      <c r="H674" s="34" t="n">
        <v>2276.8</v>
      </c>
      <c r="I674" s="34" t="n">
        <v>2073.7</v>
      </c>
      <c r="J674" s="34" t="n">
        <v>788.8</v>
      </c>
      <c r="K674" s="34" t="n">
        <v>3676.1</v>
      </c>
    </row>
    <row r="675" ht="21" customHeight="1">
      <c r="B675" s="3" t="str">
        <v>Canarias @ 2017-06</v>
      </c>
      <c r="C675" s="16" t="str">
        <v>Canarias</v>
      </c>
      <c r="D675" s="9" t="n">
        <v>42887</v>
      </c>
      <c r="E675" s="34" t="n">
        <v>1625.6</v>
      </c>
      <c r="F675" s="34" t="n">
        <v>2492.5</v>
      </c>
      <c r="G675" s="34" t="n">
        <v>2077.6</v>
      </c>
      <c r="H675" s="34" t="n">
        <v>2269.8</v>
      </c>
      <c r="I675" s="34" t="n">
        <v>2017.9</v>
      </c>
      <c r="J675" s="34" t="n">
        <v>779.3</v>
      </c>
      <c r="K675" s="34" t="n">
        <v>3583</v>
      </c>
    </row>
    <row r="676" ht="21" customHeight="1">
      <c r="B676" s="3" t="str">
        <v>Canarias @ 2017-07</v>
      </c>
      <c r="C676" s="16" t="str">
        <v>Canarias</v>
      </c>
      <c r="D676" s="9" t="n">
        <v>42917</v>
      </c>
      <c r="E676" s="34" t="n">
        <v>1626.2</v>
      </c>
      <c r="F676" s="34" t="n">
        <v>2496.7</v>
      </c>
      <c r="G676" s="34" t="n">
        <v>2079.3</v>
      </c>
      <c r="H676" s="34" t="n">
        <v>2274.2</v>
      </c>
      <c r="I676" s="34" t="n">
        <v>2100.9</v>
      </c>
      <c r="J676" s="34" t="n">
        <v>778.6</v>
      </c>
      <c r="K676" s="34" t="n">
        <v>3517.5</v>
      </c>
    </row>
    <row r="677" ht="21" customHeight="1">
      <c r="B677" s="3" t="str">
        <v>Canarias @ 2017-08</v>
      </c>
      <c r="C677" s="16" t="str">
        <v>Canarias</v>
      </c>
      <c r="D677" s="9" t="n">
        <v>42948</v>
      </c>
      <c r="E677" s="34" t="n">
        <v>1626.1</v>
      </c>
      <c r="F677" s="34" t="n">
        <v>2491.8</v>
      </c>
      <c r="G677" s="34" t="n">
        <v>2078.4</v>
      </c>
      <c r="H677" s="34" t="n">
        <v>2296.5</v>
      </c>
      <c r="I677" s="34" t="n">
        <v>2124.4</v>
      </c>
      <c r="J677" s="34" t="n">
        <v>764.9</v>
      </c>
      <c r="K677" s="34" t="n">
        <v>3518.9</v>
      </c>
    </row>
    <row r="678" ht="21" customHeight="1">
      <c r="B678" s="3" t="str">
        <v>Canarias @ 2017-09</v>
      </c>
      <c r="C678" s="16" t="str">
        <v>Canarias</v>
      </c>
      <c r="D678" s="9" t="n">
        <v>42979</v>
      </c>
      <c r="E678" s="34" t="n">
        <v>1627.5</v>
      </c>
      <c r="F678" s="34" t="n">
        <v>2491.6</v>
      </c>
      <c r="G678" s="34" t="n">
        <v>2076.5</v>
      </c>
      <c r="H678" s="34" t="n">
        <v>2361.8</v>
      </c>
      <c r="I678" s="34" t="n">
        <v>2116.4</v>
      </c>
      <c r="J678" s="34" t="n">
        <v>775</v>
      </c>
      <c r="K678" s="34" t="n">
        <v>3575.9</v>
      </c>
    </row>
    <row r="679" ht="21" customHeight="1">
      <c r="B679" s="3" t="str">
        <v>Canarias @ 2017-10</v>
      </c>
      <c r="C679" s="16" t="str">
        <v>Canarias</v>
      </c>
      <c r="D679" s="9" t="n">
        <v>43009</v>
      </c>
      <c r="E679" s="34" t="n">
        <v>1628.3</v>
      </c>
      <c r="F679" s="34" t="n">
        <v>2497</v>
      </c>
      <c r="G679" s="34" t="n">
        <v>2078.5</v>
      </c>
      <c r="H679" s="34" t="n">
        <v>2389.6</v>
      </c>
      <c r="I679" s="34" t="n">
        <v>2308.2</v>
      </c>
      <c r="J679" s="34" t="n">
        <v>781.4</v>
      </c>
      <c r="K679" s="34" t="n">
        <v>3751</v>
      </c>
    </row>
    <row r="680" ht="21" customHeight="1">
      <c r="B680" s="3" t="str">
        <v>Canarias @ 2017-11</v>
      </c>
      <c r="C680" s="16" t="str">
        <v>Canarias</v>
      </c>
      <c r="D680" s="9" t="n">
        <v>43040</v>
      </c>
      <c r="E680" s="34" t="n">
        <v>1620.1</v>
      </c>
      <c r="F680" s="34" t="n">
        <v>2502.8</v>
      </c>
      <c r="G680" s="34" t="n">
        <v>2080</v>
      </c>
      <c r="H680" s="34" t="n">
        <v>2411.5</v>
      </c>
      <c r="I680" s="34" t="n">
        <v>2101.7</v>
      </c>
      <c r="J680" s="34" t="n">
        <v>794</v>
      </c>
      <c r="K680" s="34" t="n">
        <v>3817.2</v>
      </c>
    </row>
    <row r="681" ht="21" customHeight="1">
      <c r="B681" s="3" t="str">
        <v>Canarias @ 2017-12</v>
      </c>
      <c r="C681" s="16" t="str">
        <v>Canarias</v>
      </c>
      <c r="D681" s="9" t="n">
        <v>43070</v>
      </c>
      <c r="E681" s="34" t="n">
        <v>1621.8</v>
      </c>
      <c r="F681" s="34" t="n">
        <v>2499.7</v>
      </c>
      <c r="G681" s="34" t="n">
        <v>2082.1</v>
      </c>
      <c r="H681" s="34" t="n">
        <v>2437.9</v>
      </c>
      <c r="I681" s="34" t="n">
        <v>2251.1</v>
      </c>
      <c r="J681" s="34" t="n">
        <v>799</v>
      </c>
      <c r="K681" s="34" t="n">
        <v>3932.7</v>
      </c>
    </row>
    <row r="682" ht="21" customHeight="1">
      <c r="B682" s="3" t="str">
        <v>Canarias @ 2018-01</v>
      </c>
      <c r="C682" s="16" t="str">
        <v>Canarias</v>
      </c>
      <c r="D682" s="9" t="n">
        <v>43101</v>
      </c>
      <c r="E682" s="34" t="n">
        <v>1618.2</v>
      </c>
      <c r="F682" s="34" t="n">
        <v>2503.8</v>
      </c>
      <c r="G682" s="34" t="n">
        <v>2084.7</v>
      </c>
      <c r="H682" s="34" t="n">
        <v>2479.4</v>
      </c>
      <c r="I682" s="34" t="n">
        <v>2210.3</v>
      </c>
      <c r="J682" s="34" t="n">
        <v>805.4</v>
      </c>
      <c r="K682" s="34" t="n">
        <v>3862.6</v>
      </c>
    </row>
    <row r="683" ht="21" customHeight="1">
      <c r="B683" s="3" t="str">
        <v>Canarias @ 2018-02</v>
      </c>
      <c r="C683" s="16" t="str">
        <v>Canarias</v>
      </c>
      <c r="D683" s="9" t="n">
        <v>43132</v>
      </c>
      <c r="E683" s="34" t="n">
        <v>1629.7</v>
      </c>
      <c r="F683" s="34" t="n">
        <v>2498.1</v>
      </c>
      <c r="G683" s="34" t="n">
        <v>2089.3</v>
      </c>
      <c r="H683" s="34" t="n">
        <v>2504.7</v>
      </c>
      <c r="I683" s="34" t="n">
        <v>2195.4</v>
      </c>
      <c r="J683" s="34" t="n">
        <v>799.9</v>
      </c>
      <c r="K683" s="34" t="n">
        <v>3858.8</v>
      </c>
    </row>
    <row r="684" ht="21" customHeight="1">
      <c r="B684" s="3" t="str">
        <v>Canarias @ 2018-03</v>
      </c>
      <c r="C684" s="16" t="str">
        <v>Canarias</v>
      </c>
      <c r="D684" s="9" t="n">
        <v>43160</v>
      </c>
      <c r="E684" s="34" t="n">
        <v>1630</v>
      </c>
      <c r="F684" s="34" t="n">
        <v>2504.1</v>
      </c>
      <c r="G684" s="34" t="n">
        <v>2094.3</v>
      </c>
      <c r="H684" s="34" t="n">
        <v>2511.5</v>
      </c>
      <c r="I684" s="34" t="n">
        <v>2124.3</v>
      </c>
      <c r="J684" s="34" t="n">
        <v>789.8</v>
      </c>
      <c r="K684" s="34" t="n">
        <v>3845.3</v>
      </c>
    </row>
    <row r="685" ht="21" customHeight="1">
      <c r="B685" s="3" t="str">
        <v>Canarias @ 2018-04</v>
      </c>
      <c r="C685" s="16" t="str">
        <v>Canarias</v>
      </c>
      <c r="D685" s="9" t="n">
        <v>43191</v>
      </c>
      <c r="E685" s="34" t="n">
        <v>1642.4</v>
      </c>
      <c r="F685" s="34" t="n">
        <v>2503</v>
      </c>
      <c r="G685" s="34" t="n">
        <v>2079.5</v>
      </c>
      <c r="H685" s="34" t="n">
        <v>2501</v>
      </c>
      <c r="I685" s="34" t="n">
        <v>2156.7</v>
      </c>
      <c r="J685" s="34" t="n">
        <v>791.7</v>
      </c>
      <c r="K685" s="34" t="n">
        <v>3933</v>
      </c>
    </row>
    <row r="686" ht="21" customHeight="1">
      <c r="B686" s="3" t="str">
        <v>Canarias @ 2018-05</v>
      </c>
      <c r="C686" s="16" t="str">
        <v>Canarias</v>
      </c>
      <c r="D686" s="9" t="n">
        <v>43221</v>
      </c>
      <c r="E686" s="34" t="n">
        <v>1633</v>
      </c>
      <c r="F686" s="34" t="n">
        <v>2490.7</v>
      </c>
      <c r="G686" s="34" t="n">
        <v>2079.3</v>
      </c>
      <c r="H686" s="34" t="n">
        <v>2476.1</v>
      </c>
      <c r="I686" s="34" t="n">
        <v>2219.2</v>
      </c>
      <c r="J686" s="34" t="n">
        <v>806.1</v>
      </c>
      <c r="K686" s="34" t="n">
        <v>4194.3</v>
      </c>
    </row>
    <row r="687" ht="21" customHeight="1">
      <c r="B687" s="3" t="str">
        <v>Canarias @ 2018-06</v>
      </c>
      <c r="C687" s="16" t="str">
        <v>Canarias</v>
      </c>
      <c r="D687" s="9" t="n">
        <v>43252</v>
      </c>
      <c r="E687" s="34" t="n">
        <v>1633.2</v>
      </c>
      <c r="F687" s="34" t="n">
        <v>2499.2</v>
      </c>
      <c r="G687" s="34" t="n">
        <v>2084.3</v>
      </c>
      <c r="H687" s="34" t="n">
        <v>2467.9</v>
      </c>
      <c r="I687" s="34" t="n">
        <v>2300.4</v>
      </c>
      <c r="J687" s="34" t="n">
        <v>837.8</v>
      </c>
      <c r="K687" s="34" t="n">
        <v>4558.6</v>
      </c>
    </row>
    <row r="688" ht="21" customHeight="1">
      <c r="B688" s="3" t="str">
        <v>Canarias @ 2018-07</v>
      </c>
      <c r="C688" s="16" t="str">
        <v>Canarias</v>
      </c>
      <c r="D688" s="9" t="n">
        <v>43282</v>
      </c>
      <c r="E688" s="34" t="n">
        <v>1641.6</v>
      </c>
      <c r="F688" s="34" t="n">
        <v>2508.5</v>
      </c>
      <c r="G688" s="34" t="n">
        <v>2089.5</v>
      </c>
      <c r="H688" s="34" t="n">
        <v>2479.4</v>
      </c>
      <c r="I688" s="34" t="n">
        <v>2114.2</v>
      </c>
      <c r="J688" s="34" t="n">
        <v>839.6</v>
      </c>
      <c r="K688" s="34" t="n">
        <v>4615.9</v>
      </c>
    </row>
    <row r="689" ht="21" customHeight="1">
      <c r="B689" s="3" t="str">
        <v>Canarias @ 2018-08</v>
      </c>
      <c r="C689" s="16" t="str">
        <v>Canarias</v>
      </c>
      <c r="D689" s="9" t="n">
        <v>43313</v>
      </c>
      <c r="E689" s="34" t="n">
        <v>1641.3</v>
      </c>
      <c r="F689" s="34" t="n">
        <v>2501.4</v>
      </c>
      <c r="G689" s="34" t="n">
        <v>2089</v>
      </c>
      <c r="H689" s="34" t="n">
        <v>2483.7</v>
      </c>
      <c r="I689" s="34" t="n">
        <v>2019.5</v>
      </c>
      <c r="J689" s="34" t="n">
        <v>833.1</v>
      </c>
      <c r="K689" s="34" t="n">
        <v>4634.2</v>
      </c>
    </row>
    <row r="690" ht="21" customHeight="1">
      <c r="B690" s="3" t="str">
        <v>Canarias @ 2018-09</v>
      </c>
      <c r="C690" s="16" t="str">
        <v>Canarias</v>
      </c>
      <c r="D690" s="9" t="n">
        <v>43344</v>
      </c>
      <c r="E690" s="34" t="n">
        <v>1636.6</v>
      </c>
      <c r="F690" s="34" t="n">
        <v>2503.8</v>
      </c>
      <c r="G690" s="34" t="n">
        <v>2090.1</v>
      </c>
      <c r="H690" s="34" t="n">
        <v>2485.7</v>
      </c>
      <c r="I690" s="34" t="n">
        <v>2011.1</v>
      </c>
      <c r="J690" s="34" t="n">
        <v>804.2</v>
      </c>
      <c r="K690" s="34" t="n">
        <v>4670.6</v>
      </c>
    </row>
    <row r="691" ht="21" customHeight="1">
      <c r="B691" s="3" t="str">
        <v>Canarias @ 2018-10</v>
      </c>
      <c r="C691" s="16" t="str">
        <v>Canarias</v>
      </c>
      <c r="D691" s="9" t="n">
        <v>43374</v>
      </c>
      <c r="E691" s="34" t="n">
        <v>1633.9</v>
      </c>
      <c r="F691" s="34" t="n">
        <v>2507.8</v>
      </c>
      <c r="G691" s="34" t="n">
        <v>2089.5</v>
      </c>
      <c r="H691" s="34" t="n">
        <v>2504.4</v>
      </c>
      <c r="I691" s="34" t="n">
        <v>2092.1</v>
      </c>
      <c r="J691" s="34" t="n">
        <v>815.9</v>
      </c>
      <c r="K691" s="34" t="n">
        <v>4814.1</v>
      </c>
    </row>
    <row r="692" ht="21" customHeight="1">
      <c r="B692" s="3" t="str">
        <v>Canarias @ 2018-11</v>
      </c>
      <c r="C692" s="16" t="str">
        <v>Canarias</v>
      </c>
      <c r="D692" s="9" t="n">
        <v>43405</v>
      </c>
      <c r="E692" s="34" t="n">
        <v>1637</v>
      </c>
      <c r="F692" s="34" t="n">
        <v>2508.3</v>
      </c>
      <c r="G692" s="34" t="n">
        <v>2090</v>
      </c>
      <c r="H692" s="34" t="n">
        <v>2479.9</v>
      </c>
      <c r="I692" s="34" t="n">
        <v>2138.1</v>
      </c>
      <c r="J692" s="34" t="n">
        <v>803.5</v>
      </c>
      <c r="K692" s="34" t="n">
        <v>4786.2</v>
      </c>
    </row>
    <row r="693" ht="21" customHeight="1">
      <c r="B693" s="3" t="str">
        <v>Canarias @ 2018-12</v>
      </c>
      <c r="C693" s="16" t="str">
        <v>Canarias</v>
      </c>
      <c r="D693" s="9" t="n">
        <v>43435</v>
      </c>
      <c r="E693" s="34" t="n">
        <v>1637.5</v>
      </c>
      <c r="F693" s="34" t="n">
        <v>2510.5</v>
      </c>
      <c r="G693" s="34" t="n">
        <v>2088.9</v>
      </c>
      <c r="H693" s="34" t="n">
        <v>2458.5</v>
      </c>
      <c r="I693" s="34" t="n">
        <v>2075.3</v>
      </c>
      <c r="J693" s="34" t="n">
        <v>790.4</v>
      </c>
      <c r="K693" s="34" t="n">
        <v>4432.7</v>
      </c>
    </row>
    <row r="694" ht="21" customHeight="1">
      <c r="B694" s="3" t="str">
        <v>Canarias @ 2019-01</v>
      </c>
      <c r="C694" s="16" t="str">
        <v>Canarias</v>
      </c>
      <c r="D694" s="9" t="n">
        <v>43466</v>
      </c>
      <c r="E694" s="34" t="n">
        <v>1653.7</v>
      </c>
      <c r="F694" s="34" t="n">
        <v>2518.3</v>
      </c>
      <c r="G694" s="34" t="n">
        <v>2095.5</v>
      </c>
      <c r="H694" s="34" t="n">
        <v>2466.8</v>
      </c>
      <c r="I694" s="34" t="n">
        <v>2044.1</v>
      </c>
      <c r="J694" s="34" t="n">
        <v>803.9</v>
      </c>
      <c r="K694" s="34" t="n">
        <v>4168.8</v>
      </c>
    </row>
    <row r="695" ht="21" customHeight="1">
      <c r="B695" s="3" t="str">
        <v>Canarias @ 2019-02</v>
      </c>
      <c r="C695" s="16" t="str">
        <v>Canarias</v>
      </c>
      <c r="D695" s="9" t="n">
        <v>43497</v>
      </c>
      <c r="E695" s="34" t="n">
        <v>1658.1</v>
      </c>
      <c r="F695" s="34" t="n">
        <v>2525.3</v>
      </c>
      <c r="G695" s="34" t="n">
        <v>2104.9</v>
      </c>
      <c r="H695" s="34" t="n">
        <v>2442</v>
      </c>
      <c r="I695" s="34" t="n">
        <v>2168.5</v>
      </c>
      <c r="J695" s="34" t="n">
        <v>796.9</v>
      </c>
      <c r="K695" s="34" t="n">
        <v>4394.3</v>
      </c>
    </row>
    <row r="696" ht="21" customHeight="1">
      <c r="B696" s="3" t="str">
        <v>Canarias @ 2019-03</v>
      </c>
      <c r="C696" s="16" t="str">
        <v>Canarias</v>
      </c>
      <c r="D696" s="9" t="n">
        <v>43525</v>
      </c>
      <c r="E696" s="34" t="n">
        <v>1660</v>
      </c>
      <c r="F696" s="34" t="n">
        <v>2535.3</v>
      </c>
      <c r="G696" s="34" t="n">
        <v>2107</v>
      </c>
      <c r="H696" s="34" t="n">
        <v>2447.7</v>
      </c>
      <c r="I696" s="34" t="n">
        <v>2211.8</v>
      </c>
      <c r="J696" s="34" t="n">
        <v>799.4</v>
      </c>
      <c r="K696" s="34" t="n">
        <v>4691.4</v>
      </c>
    </row>
    <row r="697" ht="21" customHeight="1">
      <c r="B697" s="3" t="str">
        <v>Canarias @ 2019-04</v>
      </c>
      <c r="C697" s="16" t="str">
        <v>Canarias</v>
      </c>
      <c r="D697" s="9" t="n">
        <v>43556</v>
      </c>
      <c r="E697" s="34" t="n">
        <v>1661.2</v>
      </c>
      <c r="F697" s="34" t="n">
        <v>2541</v>
      </c>
      <c r="G697" s="34" t="n">
        <v>2108.6</v>
      </c>
      <c r="H697" s="34" t="n">
        <v>2447.6</v>
      </c>
      <c r="I697" s="34" t="n">
        <v>2204.4</v>
      </c>
      <c r="J697" s="34" t="n">
        <v>790.1</v>
      </c>
      <c r="K697" s="34" t="n">
        <v>4781.4</v>
      </c>
    </row>
    <row r="698" ht="21" customHeight="1">
      <c r="B698" s="3" t="str">
        <v>Canarias @ 2019-05</v>
      </c>
      <c r="C698" s="16" t="str">
        <v>Canarias</v>
      </c>
      <c r="D698" s="9" t="n">
        <v>43586</v>
      </c>
      <c r="E698" s="34" t="n">
        <v>1657.4</v>
      </c>
      <c r="F698" s="34" t="n">
        <v>2544.9</v>
      </c>
      <c r="G698" s="34" t="n">
        <v>2111.7</v>
      </c>
      <c r="H698" s="34" t="n">
        <v>2425.6</v>
      </c>
      <c r="I698" s="34" t="n">
        <v>2075.6</v>
      </c>
      <c r="J698" s="34" t="n">
        <v>789.9</v>
      </c>
      <c r="K698" s="34" t="n">
        <v>4873.5</v>
      </c>
    </row>
    <row r="699" ht="21" customHeight="1">
      <c r="B699" s="3" t="str">
        <v>Canarias @ 2019-06</v>
      </c>
      <c r="C699" s="16" t="str">
        <v>Canarias</v>
      </c>
      <c r="D699" s="9" t="n">
        <v>43617</v>
      </c>
      <c r="E699" s="34" t="n">
        <v>1662.9</v>
      </c>
      <c r="F699" s="34" t="n">
        <v>2549.5</v>
      </c>
      <c r="G699" s="34" t="n">
        <v>2114.7</v>
      </c>
      <c r="H699" s="34" t="n">
        <v>2412.9</v>
      </c>
      <c r="I699" s="34" t="n">
        <v>2052.7</v>
      </c>
      <c r="J699" s="34" t="n">
        <v>792.6</v>
      </c>
      <c r="K699" s="34" t="n">
        <v>4582.8</v>
      </c>
    </row>
    <row r="700" ht="21" customHeight="1">
      <c r="B700" s="3" t="str">
        <v>Canarias @ 2019-07</v>
      </c>
      <c r="C700" s="16" t="str">
        <v>Canarias</v>
      </c>
      <c r="D700" s="9" t="n">
        <v>43647</v>
      </c>
      <c r="E700" s="34" t="n">
        <v>1664.4</v>
      </c>
      <c r="F700" s="34" t="n">
        <v>2549.5</v>
      </c>
      <c r="G700" s="34" t="n">
        <v>2114.8</v>
      </c>
      <c r="H700" s="34" t="n">
        <v>2383.6</v>
      </c>
      <c r="I700" s="34" t="n">
        <v>2064.4</v>
      </c>
      <c r="J700" s="34" t="n">
        <v>792.8</v>
      </c>
      <c r="K700" s="34" t="n">
        <v>4527</v>
      </c>
    </row>
    <row r="701" ht="21" customHeight="1">
      <c r="B701" s="3" t="str">
        <v>Canarias @ 2019-08</v>
      </c>
      <c r="C701" s="16" t="str">
        <v>Canarias</v>
      </c>
      <c r="D701" s="9" t="n">
        <v>43678</v>
      </c>
      <c r="E701" s="34" t="n">
        <v>1669.5</v>
      </c>
      <c r="F701" s="34" t="n">
        <v>2555.5</v>
      </c>
      <c r="G701" s="34" t="n">
        <v>2117.6</v>
      </c>
      <c r="H701" s="34" t="n">
        <v>2375.4</v>
      </c>
      <c r="I701" s="34" t="n">
        <v>1958.3</v>
      </c>
      <c r="J701" s="34" t="n">
        <v>779.7</v>
      </c>
      <c r="K701" s="34" t="n">
        <v>4437.3</v>
      </c>
    </row>
    <row r="702" ht="21" customHeight="1">
      <c r="B702" s="3" t="str">
        <v>Canarias @ 2019-09</v>
      </c>
      <c r="C702" s="16" t="str">
        <v>Canarias</v>
      </c>
      <c r="D702" s="9" t="n">
        <v>43709</v>
      </c>
      <c r="E702" s="34" t="n">
        <v>1661.9</v>
      </c>
      <c r="F702" s="34" t="n">
        <v>2557.7</v>
      </c>
      <c r="G702" s="34" t="n">
        <v>2120.8</v>
      </c>
      <c r="H702" s="34" t="n">
        <v>2345.5</v>
      </c>
      <c r="I702" s="34" t="n">
        <v>2060.7</v>
      </c>
      <c r="J702" s="34" t="n">
        <v>771.6</v>
      </c>
      <c r="K702" s="34" t="n">
        <v>4170.3</v>
      </c>
    </row>
    <row r="703" ht="21" customHeight="1">
      <c r="B703" s="3" t="str">
        <v>Canarias @ 2019-10</v>
      </c>
      <c r="C703" s="16" t="str">
        <v>Canarias</v>
      </c>
      <c r="D703" s="9" t="n">
        <v>43739</v>
      </c>
      <c r="E703" s="34" t="n">
        <v>1659.6</v>
      </c>
      <c r="F703" s="34" t="n">
        <v>2558.1</v>
      </c>
      <c r="G703" s="34" t="n">
        <v>2120.4</v>
      </c>
      <c r="H703" s="34" t="n">
        <v>2307.8</v>
      </c>
      <c r="I703" s="34" t="n">
        <v>2022.2</v>
      </c>
      <c r="J703" s="34" t="n">
        <v>773.4</v>
      </c>
      <c r="K703" s="34" t="n">
        <v>4202</v>
      </c>
    </row>
    <row r="704" ht="21" customHeight="1">
      <c r="B704" s="3" t="str">
        <v>Canarias @ 2019-11</v>
      </c>
      <c r="C704" s="16" t="str">
        <v>Canarias</v>
      </c>
      <c r="D704" s="9" t="n">
        <v>43770</v>
      </c>
      <c r="E704" s="34" t="n">
        <v>1655.9</v>
      </c>
      <c r="F704" s="34" t="n">
        <v>2564.3</v>
      </c>
      <c r="G704" s="34" t="n">
        <v>2120.7</v>
      </c>
      <c r="H704" s="34" t="n">
        <v>2257.5</v>
      </c>
      <c r="I704" s="34" t="n">
        <v>2059.2</v>
      </c>
      <c r="J704" s="34" t="n">
        <v>782.1</v>
      </c>
      <c r="K704" s="34" t="n">
        <v>3886.1</v>
      </c>
    </row>
    <row r="705" ht="21" customHeight="1">
      <c r="B705" s="3" t="str">
        <v>Canarias @ 2019-12</v>
      </c>
      <c r="C705" s="16" t="str">
        <v>Canarias</v>
      </c>
      <c r="D705" s="9" t="n">
        <v>43800</v>
      </c>
      <c r="E705" s="34" t="n">
        <v>1661</v>
      </c>
      <c r="F705" s="34" t="n">
        <v>2560.8</v>
      </c>
      <c r="G705" s="34" t="n">
        <v>2121.4</v>
      </c>
      <c r="H705" s="34" t="n">
        <v>2258.2</v>
      </c>
      <c r="I705" s="34" t="n">
        <v>2124.4</v>
      </c>
      <c r="J705" s="34" t="n">
        <v>785.1</v>
      </c>
      <c r="K705" s="34" t="n">
        <v>3749.9</v>
      </c>
    </row>
    <row r="706" ht="21" customHeight="1">
      <c r="B706" s="3" t="str">
        <v>Canarias @ 2020-01</v>
      </c>
      <c r="C706" s="16" t="str">
        <v>Canarias</v>
      </c>
      <c r="D706" s="9" t="n">
        <v>43831</v>
      </c>
      <c r="E706" s="34" t="n">
        <v>1672.4</v>
      </c>
      <c r="F706" s="34" t="n">
        <v>2558.6</v>
      </c>
      <c r="G706" s="34" t="n">
        <v>2124.2</v>
      </c>
      <c r="H706" s="34" t="n">
        <v>2305.3</v>
      </c>
      <c r="I706" s="34" t="n">
        <v>2064.5</v>
      </c>
      <c r="J706" s="34" t="n">
        <v>783.7</v>
      </c>
      <c r="K706" s="34" t="n">
        <v>3939.2</v>
      </c>
    </row>
    <row r="707" ht="21" customHeight="1">
      <c r="B707" s="3" t="str">
        <v>Canarias @ 2020-02</v>
      </c>
      <c r="C707" s="16" t="str">
        <v>Canarias</v>
      </c>
      <c r="D707" s="9" t="n">
        <v>43862</v>
      </c>
      <c r="E707" s="34" t="n">
        <v>1685.4</v>
      </c>
      <c r="F707" s="34" t="n">
        <v>2575.4</v>
      </c>
      <c r="G707" s="34" t="n">
        <v>2125.1</v>
      </c>
      <c r="H707" s="34" t="n">
        <v>2298.4</v>
      </c>
      <c r="I707" s="34" t="n">
        <v>1996.4</v>
      </c>
      <c r="J707" s="34" t="n">
        <v>767.6</v>
      </c>
      <c r="K707" s="34" t="n">
        <v>4434.7</v>
      </c>
    </row>
    <row r="708" ht="21" customHeight="1">
      <c r="B708" s="3" t="str">
        <v>Canarias @ 2020-03</v>
      </c>
      <c r="C708" s="16" t="str">
        <v>Canarias</v>
      </c>
      <c r="D708" s="9" t="n">
        <v>43891</v>
      </c>
      <c r="E708" s="34" t="n">
        <v>1681.3</v>
      </c>
      <c r="F708" s="34" t="n">
        <v>2597</v>
      </c>
      <c r="G708" s="34" t="n">
        <v>2130.8</v>
      </c>
      <c r="H708" s="34" t="n">
        <v>2293.3</v>
      </c>
      <c r="I708" s="34" t="n">
        <v>1808.5</v>
      </c>
      <c r="J708" s="34" t="n">
        <v>759</v>
      </c>
      <c r="K708" s="34" t="n">
        <v>4364.9</v>
      </c>
    </row>
    <row r="709" ht="21" customHeight="1">
      <c r="B709" s="3" t="str">
        <v>Canarias @ 2020-04</v>
      </c>
      <c r="C709" s="16" t="str">
        <v>Canarias</v>
      </c>
      <c r="D709" s="9" t="n">
        <v>43922</v>
      </c>
      <c r="E709" s="34" t="n">
        <v>1678.9</v>
      </c>
      <c r="F709" s="34" t="n">
        <v>2597.3</v>
      </c>
      <c r="G709" s="34" t="n">
        <v>2127.9</v>
      </c>
      <c r="H709" s="34" t="n">
        <v>2273</v>
      </c>
      <c r="I709" s="34" t="n">
        <v>1852.8</v>
      </c>
      <c r="J709" s="34" t="n">
        <v>752.6</v>
      </c>
      <c r="K709" s="34" t="n">
        <v>3639</v>
      </c>
    </row>
    <row r="710" ht="21" customHeight="1">
      <c r="B710" s="3" t="str">
        <v>Canarias @ 2020-05</v>
      </c>
      <c r="C710" s="16" t="str">
        <v>Canarias</v>
      </c>
      <c r="D710" s="9" t="n">
        <v>43952</v>
      </c>
      <c r="E710" s="34" t="n">
        <v>1674.4</v>
      </c>
      <c r="F710" s="34" t="n">
        <v>2603.7</v>
      </c>
      <c r="G710" s="34" t="n">
        <v>2127.7</v>
      </c>
      <c r="H710" s="34" t="n">
        <v>2231.4</v>
      </c>
      <c r="I710" s="34" t="n">
        <v>1871.5</v>
      </c>
      <c r="J710" s="34" t="n">
        <v>732.8</v>
      </c>
      <c r="K710" s="34" t="n">
        <v>3036.9</v>
      </c>
    </row>
    <row r="711" ht="21" customHeight="1">
      <c r="B711" s="3" t="str">
        <v>Canarias @ 2020-06</v>
      </c>
      <c r="C711" s="16" t="str">
        <v>Canarias</v>
      </c>
      <c r="D711" s="9" t="n">
        <v>43983</v>
      </c>
      <c r="E711" s="34" t="n">
        <v>1671.6</v>
      </c>
      <c r="F711" s="34" t="n">
        <v>2604.9</v>
      </c>
      <c r="G711" s="34" t="n">
        <v>2128.4</v>
      </c>
      <c r="H711" s="34" t="n">
        <v>2208.2</v>
      </c>
      <c r="I711" s="34" t="n">
        <v>1977.2</v>
      </c>
      <c r="J711" s="34" t="n">
        <v>731.5</v>
      </c>
      <c r="K711" s="34" t="n">
        <v>3372.9</v>
      </c>
    </row>
    <row r="712" ht="21" customHeight="1">
      <c r="B712" s="3" t="str">
        <v>Canarias @ 2020-07</v>
      </c>
      <c r="C712" s="16" t="str">
        <v>Canarias</v>
      </c>
      <c r="D712" s="9" t="n">
        <v>44013</v>
      </c>
      <c r="E712" s="34" t="n">
        <v>1666.8</v>
      </c>
      <c r="F712" s="34" t="n">
        <v>2624.8</v>
      </c>
      <c r="G712" s="34" t="n">
        <v>2130.7</v>
      </c>
      <c r="H712" s="34" t="n">
        <v>2198.6</v>
      </c>
      <c r="I712" s="34" t="n">
        <v>2071.2</v>
      </c>
      <c r="J712" s="34" t="n">
        <v>732.1</v>
      </c>
      <c r="K712" s="34" t="n">
        <v>3781.3</v>
      </c>
    </row>
    <row r="713" ht="21" customHeight="1">
      <c r="B713" s="3" t="str">
        <v>Canarias @ 2020-08</v>
      </c>
      <c r="C713" s="16" t="str">
        <v>Canarias</v>
      </c>
      <c r="D713" s="9" t="n">
        <v>44044</v>
      </c>
      <c r="E713" s="34" t="n">
        <v>1662.9</v>
      </c>
      <c r="F713" s="34" t="n">
        <v>2626.2</v>
      </c>
      <c r="G713" s="34" t="n">
        <v>2131</v>
      </c>
      <c r="H713" s="34" t="n">
        <v>2206</v>
      </c>
      <c r="I713" s="34" t="n">
        <v>2049.7</v>
      </c>
      <c r="J713" s="34" t="n">
        <v>749.7</v>
      </c>
      <c r="K713" s="34" t="n">
        <v>4218.1</v>
      </c>
    </row>
    <row r="714" ht="21" customHeight="1">
      <c r="B714" s="3" t="str">
        <v>Canarias @ 2020-09</v>
      </c>
      <c r="C714" s="16" t="str">
        <v>Canarias</v>
      </c>
      <c r="D714" s="9" t="n">
        <v>44075</v>
      </c>
      <c r="E714" s="34" t="n">
        <v>1666.4</v>
      </c>
      <c r="F714" s="34" t="n">
        <v>2631.4</v>
      </c>
      <c r="G714" s="34" t="n">
        <v>2133</v>
      </c>
      <c r="H714" s="34" t="n">
        <v>2211.5</v>
      </c>
      <c r="I714" s="34" t="n">
        <v>2113.9</v>
      </c>
      <c r="J714" s="34" t="n">
        <v>738.7</v>
      </c>
      <c r="K714" s="34" t="n">
        <v>4264</v>
      </c>
    </row>
    <row r="715" ht="21" customHeight="1">
      <c r="B715" s="3" t="str">
        <v>Canarias @ 2020-10</v>
      </c>
      <c r="C715" s="16" t="str">
        <v>Canarias</v>
      </c>
      <c r="D715" s="9" t="n">
        <v>44105</v>
      </c>
      <c r="E715" s="34" t="n">
        <v>1667.9</v>
      </c>
      <c r="F715" s="34" t="n">
        <v>2626</v>
      </c>
      <c r="G715" s="34" t="n">
        <v>2133.8</v>
      </c>
      <c r="H715" s="34" t="n">
        <v>2244.8</v>
      </c>
      <c r="I715" s="34" t="n">
        <v>2126.8</v>
      </c>
      <c r="J715" s="34" t="n">
        <v>751.6</v>
      </c>
      <c r="K715" s="34" t="n">
        <v>4241</v>
      </c>
    </row>
    <row r="716" ht="21" customHeight="1">
      <c r="B716" s="3" t="str">
        <v>Canarias @ 2020-11</v>
      </c>
      <c r="C716" s="16" t="str">
        <v>Canarias</v>
      </c>
      <c r="D716" s="9" t="n">
        <v>44136</v>
      </c>
      <c r="E716" s="34" t="n">
        <v>1671</v>
      </c>
      <c r="F716" s="34" t="n">
        <v>2624.5</v>
      </c>
      <c r="G716" s="34" t="n">
        <v>2138</v>
      </c>
      <c r="H716" s="34" t="n">
        <v>2245.3</v>
      </c>
      <c r="I716" s="34" t="n">
        <v>2198.3</v>
      </c>
      <c r="J716" s="34" t="n">
        <v>753</v>
      </c>
      <c r="K716" s="34" t="n">
        <v>4071.8</v>
      </c>
    </row>
    <row r="717" ht="21" customHeight="1">
      <c r="B717" s="3" t="str">
        <v>Canarias @ 2020-12</v>
      </c>
      <c r="C717" s="16" t="str">
        <v>Canarias</v>
      </c>
      <c r="D717" s="9" t="n">
        <v>44166</v>
      </c>
      <c r="E717" s="34" t="n">
        <v>1664.4</v>
      </c>
      <c r="F717" s="34" t="n">
        <v>2623.2</v>
      </c>
      <c r="G717" s="34" t="n">
        <v>2137.4</v>
      </c>
      <c r="H717" s="34" t="n">
        <v>2315.5</v>
      </c>
      <c r="I717" s="34" t="n">
        <v>2338.3</v>
      </c>
      <c r="J717" s="34" t="n">
        <v>758.9</v>
      </c>
      <c r="K717" s="34" t="n">
        <v>4180</v>
      </c>
    </row>
    <row r="718" ht="21" customHeight="1">
      <c r="B718" s="3" t="str">
        <v>Canarias @ 2021-01</v>
      </c>
      <c r="C718" s="16" t="str">
        <v>Canarias</v>
      </c>
      <c r="D718" s="9" t="n">
        <v>44197</v>
      </c>
      <c r="E718" s="34" t="n">
        <v>1677.1</v>
      </c>
      <c r="F718" s="34" t="n">
        <v>2627.1</v>
      </c>
      <c r="G718" s="34" t="n">
        <v>2136.8</v>
      </c>
      <c r="H718" s="34" t="n">
        <v>2493</v>
      </c>
      <c r="I718" s="34" t="n">
        <v>2408.3</v>
      </c>
      <c r="J718" s="34" t="n">
        <v>775.3</v>
      </c>
      <c r="K718" s="34" t="n">
        <v>4263</v>
      </c>
    </row>
    <row r="719" ht="21" customHeight="1">
      <c r="B719" s="3" t="str">
        <v>Canarias @ 2021-02</v>
      </c>
      <c r="C719" s="16" t="str">
        <v>Canarias</v>
      </c>
      <c r="D719" s="9" t="n">
        <v>44228</v>
      </c>
      <c r="E719" s="34" t="n">
        <v>1678.3</v>
      </c>
      <c r="F719" s="34" t="n">
        <v>2636.6</v>
      </c>
      <c r="G719" s="34" t="n">
        <v>2152.4</v>
      </c>
      <c r="H719" s="34" t="n">
        <v>2602</v>
      </c>
      <c r="I719" s="34" t="n">
        <v>2583</v>
      </c>
      <c r="J719" s="34" t="n">
        <v>781.2</v>
      </c>
      <c r="K719" s="34" t="n">
        <v>4441.6</v>
      </c>
    </row>
    <row r="720" ht="21" customHeight="1">
      <c r="B720" s="3" t="str">
        <v>Canarias @ 2021-03</v>
      </c>
      <c r="C720" s="16" t="str">
        <v>Canarias</v>
      </c>
      <c r="D720" s="9" t="n">
        <v>44256</v>
      </c>
      <c r="E720" s="34" t="n">
        <v>1674.7</v>
      </c>
      <c r="F720" s="34" t="n">
        <v>2635.2</v>
      </c>
      <c r="G720" s="34" t="n">
        <v>2167</v>
      </c>
      <c r="H720" s="34" t="n">
        <v>2646.4</v>
      </c>
      <c r="I720" s="34" t="n">
        <v>2739.7</v>
      </c>
      <c r="J720" s="34" t="n">
        <v>799.9</v>
      </c>
      <c r="K720" s="34" t="n">
        <v>4694.3</v>
      </c>
    </row>
    <row r="721" ht="21" customHeight="1">
      <c r="B721" s="3" t="str">
        <v>Canarias @ 2021-04</v>
      </c>
      <c r="C721" s="16" t="str">
        <v>Canarias</v>
      </c>
      <c r="D721" s="9" t="n">
        <v>44287</v>
      </c>
      <c r="E721" s="34" t="n">
        <v>1676.9</v>
      </c>
      <c r="F721" s="34" t="n">
        <v>2620.5</v>
      </c>
      <c r="G721" s="34" t="n">
        <v>2172.9</v>
      </c>
      <c r="H721" s="34" t="n">
        <v>2686.6</v>
      </c>
      <c r="I721" s="34" t="n">
        <v>2861.3</v>
      </c>
      <c r="J721" s="34" t="n">
        <v>817.3</v>
      </c>
      <c r="K721" s="34" t="n">
        <v>4821.8</v>
      </c>
    </row>
    <row r="722" ht="21" customHeight="1">
      <c r="B722" s="3" t="str">
        <v>Canarias @ 2021-05</v>
      </c>
      <c r="C722" s="16" t="str">
        <v>Canarias</v>
      </c>
      <c r="D722" s="9" t="n">
        <v>44317</v>
      </c>
      <c r="E722" s="34" t="n">
        <v>1679.2</v>
      </c>
      <c r="F722" s="34" t="n">
        <v>2625.9</v>
      </c>
      <c r="G722" s="34" t="n">
        <v>2195.4</v>
      </c>
      <c r="H722" s="34" t="n">
        <v>2847.5</v>
      </c>
      <c r="I722" s="34" t="n">
        <v>3052.7</v>
      </c>
      <c r="J722" s="34" t="n">
        <v>853.5</v>
      </c>
      <c r="K722" s="34" t="n">
        <v>4798.1</v>
      </c>
    </row>
    <row r="723" ht="21" customHeight="1">
      <c r="B723" s="3" t="str">
        <v>Canarias @ 2021-06</v>
      </c>
      <c r="C723" s="16" t="str">
        <v>Canarias</v>
      </c>
      <c r="D723" s="9" t="n">
        <v>44348</v>
      </c>
      <c r="E723" s="34" t="n">
        <v>1689.2</v>
      </c>
      <c r="F723" s="34" t="n">
        <v>2629.5</v>
      </c>
      <c r="G723" s="34" t="n">
        <v>2226.6</v>
      </c>
      <c r="H723" s="34" t="n">
        <v>3024.7</v>
      </c>
      <c r="I723" s="34" t="n">
        <v>2853</v>
      </c>
      <c r="J723" s="34" t="n">
        <v>881.1</v>
      </c>
      <c r="K723" s="34" t="n">
        <v>5004</v>
      </c>
    </row>
    <row r="724" ht="21" customHeight="1">
      <c r="B724" s="3" t="str">
        <v>Canarias @ 2021-07</v>
      </c>
      <c r="C724" s="16" t="str">
        <v>Canarias</v>
      </c>
      <c r="D724" s="9" t="n">
        <v>44378</v>
      </c>
      <c r="E724" s="34" t="n">
        <v>1686.2</v>
      </c>
      <c r="F724" s="34" t="n">
        <v>2634.5</v>
      </c>
      <c r="G724" s="34" t="n">
        <v>2256.4</v>
      </c>
      <c r="H724" s="34" t="n">
        <v>3241</v>
      </c>
      <c r="I724" s="34" t="n">
        <v>2883</v>
      </c>
      <c r="J724" s="34" t="n">
        <v>915.5</v>
      </c>
      <c r="K724" s="34" t="n">
        <v>5240.7</v>
      </c>
    </row>
    <row r="725" ht="21" customHeight="1">
      <c r="B725" s="3" t="str">
        <v>Canarias @ 2021-08</v>
      </c>
      <c r="C725" s="16" t="str">
        <v>Canarias</v>
      </c>
      <c r="D725" s="9" t="n">
        <v>44409</v>
      </c>
      <c r="E725" s="34" t="n">
        <v>1697.1</v>
      </c>
      <c r="F725" s="34" t="n">
        <v>2643</v>
      </c>
      <c r="G725" s="34" t="n">
        <v>2267.8</v>
      </c>
      <c r="H725" s="34" t="n">
        <v>3293.9</v>
      </c>
      <c r="I725" s="34" t="n">
        <v>2877.7</v>
      </c>
      <c r="J725" s="34" t="n">
        <v>969</v>
      </c>
      <c r="K725" s="34" t="n">
        <v>5376.3</v>
      </c>
    </row>
    <row r="726" ht="21" customHeight="1">
      <c r="B726" s="3" t="str">
        <v>Canarias @ 2021-09</v>
      </c>
      <c r="C726" s="16" t="str">
        <v>Canarias</v>
      </c>
      <c r="D726" s="9" t="n">
        <v>44440</v>
      </c>
      <c r="E726" s="34" t="n">
        <v>1695.1</v>
      </c>
      <c r="F726" s="34" t="n">
        <v>2686.9</v>
      </c>
      <c r="G726" s="34" t="n">
        <v>2273</v>
      </c>
      <c r="H726" s="34" t="n">
        <v>3364.1</v>
      </c>
      <c r="I726" s="34" t="n">
        <v>2855.6</v>
      </c>
      <c r="J726" s="34" t="n">
        <v>1002.4</v>
      </c>
      <c r="K726" s="34" t="n">
        <v>5458.5</v>
      </c>
    </row>
    <row r="727" ht="21" customHeight="1">
      <c r="B727" s="3" t="str">
        <v>Canarias @ 2021-10</v>
      </c>
      <c r="C727" s="16" t="str">
        <v>Canarias</v>
      </c>
      <c r="D727" s="9" t="n">
        <v>44470</v>
      </c>
      <c r="E727" s="34" t="n">
        <v>1702.2</v>
      </c>
      <c r="F727" s="34" t="n">
        <v>2744.8</v>
      </c>
      <c r="G727" s="34" t="n">
        <v>2297.6</v>
      </c>
      <c r="H727" s="34" t="n">
        <v>3369.3</v>
      </c>
      <c r="I727" s="34" t="n">
        <v>3091.6</v>
      </c>
      <c r="J727" s="34" t="n">
        <v>1061</v>
      </c>
      <c r="K727" s="34" t="n">
        <v>5693.3</v>
      </c>
    </row>
    <row r="728" ht="21" customHeight="1">
      <c r="B728" s="3" t="str">
        <v>Canarias @ 2021-11</v>
      </c>
      <c r="C728" s="16" t="str">
        <v>Canarias</v>
      </c>
      <c r="D728" s="9" t="n">
        <v>44501</v>
      </c>
      <c r="E728" s="34" t="n">
        <v>1733.5</v>
      </c>
      <c r="F728" s="34" t="n">
        <v>2806.9</v>
      </c>
      <c r="G728" s="34" t="n">
        <v>2310.3</v>
      </c>
      <c r="H728" s="34" t="n">
        <v>3382.7</v>
      </c>
      <c r="I728" s="34" t="n">
        <v>3101.5</v>
      </c>
      <c r="J728" s="34" t="n">
        <v>1085.5</v>
      </c>
      <c r="K728" s="34" t="n">
        <v>5985.4</v>
      </c>
    </row>
    <row r="729" ht="21" customHeight="1">
      <c r="B729" s="3" t="str">
        <v>Canarias @ 2021-12</v>
      </c>
      <c r="C729" s="16" t="str">
        <v>Canarias</v>
      </c>
      <c r="D729" s="9" t="n">
        <v>44531</v>
      </c>
      <c r="E729" s="34" t="n">
        <v>1729.9</v>
      </c>
      <c r="F729" s="34" t="n">
        <v>2944.3</v>
      </c>
      <c r="G729" s="34" t="n">
        <v>2321.6</v>
      </c>
      <c r="H729" s="34" t="n">
        <v>3426.3</v>
      </c>
      <c r="I729" s="34" t="n">
        <v>3103.4</v>
      </c>
      <c r="J729" s="34" t="n">
        <v>1084.7</v>
      </c>
      <c r="K729" s="34" t="n">
        <v>5674.4</v>
      </c>
    </row>
    <row r="730" ht="21" customHeight="1">
      <c r="B730" s="3" t="str">
        <v>Canarias @ 2022-01</v>
      </c>
      <c r="C730" s="16" t="str">
        <v>Canarias</v>
      </c>
      <c r="D730" s="9" t="n">
        <v>44562</v>
      </c>
      <c r="E730" s="34" t="n">
        <v>1831.5</v>
      </c>
      <c r="F730" s="34" t="n">
        <v>3199.1</v>
      </c>
      <c r="G730" s="34" t="n">
        <v>2357.6</v>
      </c>
      <c r="H730" s="34" t="n">
        <v>3545.8</v>
      </c>
      <c r="I730" s="34" t="n">
        <v>3085.2</v>
      </c>
      <c r="J730" s="34" t="n">
        <v>1124.7</v>
      </c>
      <c r="K730" s="34" t="n">
        <v>5730.4</v>
      </c>
    </row>
    <row r="731" ht="21" customHeight="1">
      <c r="B731" s="3" t="str">
        <v>Canarias @ 2022-02</v>
      </c>
      <c r="C731" s="16" t="str">
        <v>Canarias</v>
      </c>
      <c r="D731" s="9" t="n">
        <v>44593</v>
      </c>
      <c r="E731" s="34" t="n">
        <v>1875</v>
      </c>
      <c r="F731" s="34" t="n">
        <v>3442.5</v>
      </c>
      <c r="G731" s="34" t="n">
        <v>2503.8</v>
      </c>
      <c r="H731" s="34" t="n">
        <v>3611.7</v>
      </c>
      <c r="I731" s="34" t="n">
        <v>3183.8</v>
      </c>
      <c r="J731" s="34" t="n">
        <v>1178.1</v>
      </c>
      <c r="K731" s="34" t="n">
        <v>6346.4</v>
      </c>
    </row>
    <row r="732" ht="21" customHeight="1">
      <c r="B732" s="3" t="str">
        <v>Canarias @ 2022-03</v>
      </c>
      <c r="C732" s="16" t="str">
        <v>Canarias</v>
      </c>
      <c r="D732" s="9" t="n">
        <v>44621</v>
      </c>
      <c r="E732" s="34" t="n">
        <v>1878.1</v>
      </c>
      <c r="F732" s="34" t="n">
        <v>3677.7</v>
      </c>
      <c r="G732" s="34" t="n">
        <v>2524.9</v>
      </c>
      <c r="H732" s="34" t="n">
        <v>3864.6</v>
      </c>
      <c r="I732" s="34" t="n">
        <v>3318.5</v>
      </c>
      <c r="J732" s="34" t="n">
        <v>1243.3</v>
      </c>
      <c r="K732" s="34" t="n">
        <v>6775.1</v>
      </c>
    </row>
    <row r="733" ht="21" customHeight="1">
      <c r="B733" s="3" t="str">
        <v>Canarias @ 2022-04</v>
      </c>
      <c r="C733" s="16" t="str">
        <v>Canarias</v>
      </c>
      <c r="D733" s="9" t="n">
        <v>44652</v>
      </c>
      <c r="E733" s="34" t="n">
        <v>1900.8</v>
      </c>
      <c r="F733" s="34" t="n">
        <v>3853.4</v>
      </c>
      <c r="G733" s="34" t="n">
        <v>2540.4</v>
      </c>
      <c r="H733" s="34" t="n">
        <v>4262</v>
      </c>
      <c r="I733" s="34" t="n">
        <v>3413.3</v>
      </c>
      <c r="J733" s="34" t="n">
        <v>1326.7</v>
      </c>
      <c r="K733" s="34" t="n">
        <v>7761.9</v>
      </c>
    </row>
    <row r="734" ht="21" customHeight="1">
      <c r="B734" s="3" t="str">
        <v>Canarias @ 2022-05</v>
      </c>
      <c r="C734" s="16" t="str">
        <v>Canarias</v>
      </c>
      <c r="D734" s="9" t="n">
        <v>44682</v>
      </c>
      <c r="E734" s="34" t="n">
        <v>1995.6</v>
      </c>
      <c r="F734" s="34" t="n">
        <v>3859.2</v>
      </c>
      <c r="G734" s="34" t="n">
        <v>2580.5</v>
      </c>
      <c r="H734" s="34" t="n">
        <v>4407.9</v>
      </c>
      <c r="I734" s="34" t="n">
        <v>3189.8</v>
      </c>
      <c r="J734" s="34" t="n">
        <v>1355.8</v>
      </c>
      <c r="K734" s="34" t="n">
        <v>7575.1</v>
      </c>
    </row>
    <row r="735" ht="21" customHeight="1">
      <c r="B735" s="3" t="str">
        <v>Canarias @ 2022-06</v>
      </c>
      <c r="C735" s="16" t="str">
        <v>Canarias</v>
      </c>
      <c r="D735" s="9" t="n">
        <v>44713</v>
      </c>
      <c r="E735" s="34" t="n">
        <v>2040.5</v>
      </c>
      <c r="F735" s="34" t="n">
        <v>3871.4</v>
      </c>
      <c r="G735" s="34" t="n">
        <v>2592.7</v>
      </c>
      <c r="H735" s="34" t="n">
        <v>4182.5</v>
      </c>
      <c r="I735" s="34" t="n">
        <v>3119.5</v>
      </c>
      <c r="J735" s="34" t="n">
        <v>1307.1</v>
      </c>
      <c r="K735" s="34" t="n">
        <v>7731</v>
      </c>
    </row>
    <row r="736" ht="21" customHeight="1">
      <c r="B736" s="3" t="str">
        <v>Canarias @ 2022-07</v>
      </c>
      <c r="C736" s="16" t="str">
        <v>Canarias</v>
      </c>
      <c r="D736" s="9" t="n">
        <v>44743</v>
      </c>
      <c r="E736" s="34" t="n">
        <v>2056.2</v>
      </c>
      <c r="F736" s="34" t="n">
        <v>3957.4</v>
      </c>
      <c r="G736" s="34" t="n">
        <v>2605.5</v>
      </c>
      <c r="H736" s="34" t="n">
        <v>3919.5</v>
      </c>
      <c r="I736" s="34" t="n">
        <v>2631.5</v>
      </c>
      <c r="J736" s="34" t="n">
        <v>1283</v>
      </c>
      <c r="K736" s="34" t="n">
        <v>7615</v>
      </c>
    </row>
    <row r="737" ht="21" customHeight="1">
      <c r="B737" s="3" t="str">
        <v>Canarias @ 2022-08</v>
      </c>
      <c r="C737" s="16" t="str">
        <v>Canarias</v>
      </c>
      <c r="D737" s="9" t="n">
        <v>44774</v>
      </c>
      <c r="E737" s="34" t="n">
        <v>2058.9</v>
      </c>
      <c r="F737" s="34" t="n">
        <v>3941</v>
      </c>
      <c r="G737" s="34" t="n">
        <v>2621.8</v>
      </c>
      <c r="H737" s="34" t="n">
        <v>3858.1</v>
      </c>
      <c r="I737" s="34" t="n">
        <v>2817.5</v>
      </c>
      <c r="J737" s="34" t="n">
        <v>1248.7</v>
      </c>
      <c r="K737" s="34" t="n">
        <v>7357.9</v>
      </c>
    </row>
    <row r="738" ht="21" customHeight="1">
      <c r="B738" s="3" t="str">
        <v>Canarias @ 2022-09</v>
      </c>
      <c r="C738" s="16" t="str">
        <v>Canarias</v>
      </c>
      <c r="D738" s="9" t="n">
        <v>44805</v>
      </c>
      <c r="E738" s="34" t="n">
        <v>2066.4</v>
      </c>
      <c r="F738" s="34" t="n">
        <v>3982</v>
      </c>
      <c r="G738" s="34" t="n">
        <v>2619.6</v>
      </c>
      <c r="H738" s="34" t="n">
        <v>3905.2</v>
      </c>
      <c r="I738" s="34" t="n">
        <v>2829.7</v>
      </c>
      <c r="J738" s="34" t="n">
        <v>1237.5</v>
      </c>
      <c r="K738" s="34" t="n">
        <v>6848.7</v>
      </c>
    </row>
    <row r="739" ht="21" customHeight="1">
      <c r="B739" s="3" t="str">
        <v>Canarias @ 2022-10</v>
      </c>
      <c r="C739" s="16" t="str">
        <v>Canarias</v>
      </c>
      <c r="D739" s="9" t="n">
        <v>44835</v>
      </c>
      <c r="E739" s="34" t="n">
        <v>2086.2</v>
      </c>
      <c r="F739" s="34" t="n">
        <v>3985.7</v>
      </c>
      <c r="G739" s="34" t="n">
        <v>2617.4</v>
      </c>
      <c r="H739" s="34" t="n">
        <v>3838.3</v>
      </c>
      <c r="I739" s="34" t="n">
        <v>2820.6</v>
      </c>
      <c r="J739" s="34" t="n">
        <v>1181.6</v>
      </c>
      <c r="K739" s="34" t="n">
        <v>6127.8</v>
      </c>
    </row>
    <row r="740" ht="21" customHeight="1">
      <c r="B740" s="3" t="str">
        <v>Canarias @ 2022-11</v>
      </c>
      <c r="C740" s="16" t="str">
        <v>Canarias</v>
      </c>
      <c r="D740" s="9" t="n">
        <v>44866</v>
      </c>
      <c r="E740" s="34" t="n">
        <v>2096.2</v>
      </c>
      <c r="F740" s="34" t="n">
        <v>4012.7</v>
      </c>
      <c r="G740" s="34" t="n">
        <v>2615.3</v>
      </c>
      <c r="H740" s="34" t="n">
        <v>3673.4</v>
      </c>
      <c r="I740" s="34" t="n">
        <v>2895.6</v>
      </c>
      <c r="J740" s="34" t="n">
        <v>1170.6</v>
      </c>
      <c r="K740" s="34" t="n">
        <v>6207.5</v>
      </c>
    </row>
    <row r="741" ht="21" customHeight="1">
      <c r="B741" s="3" t="str">
        <v>Canarias @ 2022-12</v>
      </c>
      <c r="C741" s="16" t="str">
        <v>Canarias</v>
      </c>
      <c r="D741" s="9" t="n">
        <v>44896</v>
      </c>
      <c r="E741" s="34" t="n">
        <v>2102.4</v>
      </c>
      <c r="F741" s="34" t="n">
        <v>4004.1</v>
      </c>
      <c r="G741" s="34" t="n">
        <v>2612.9</v>
      </c>
      <c r="H741" s="34" t="n">
        <v>3565.9</v>
      </c>
      <c r="I741" s="34" t="n">
        <v>2849</v>
      </c>
      <c r="J741" s="34" t="n">
        <v>1149.9</v>
      </c>
      <c r="K741" s="34" t="n">
        <v>6391.8</v>
      </c>
    </row>
    <row r="742" ht="21" customHeight="1">
      <c r="B742" s="3" t="str">
        <v>Canarias @ 2023-01</v>
      </c>
      <c r="C742" s="16" t="str">
        <v>Canarias</v>
      </c>
      <c r="D742" s="9" t="n">
        <v>44927</v>
      </c>
      <c r="E742" s="34" t="n">
        <v>2205.7</v>
      </c>
      <c r="F742" s="34" t="n">
        <v>4073.8</v>
      </c>
      <c r="G742" s="34" t="n">
        <v>2626</v>
      </c>
      <c r="H742" s="34" t="n">
        <v>3529.7</v>
      </c>
      <c r="I742" s="34" t="n">
        <v>3176.5</v>
      </c>
      <c r="J742" s="34" t="n">
        <v>1140.6</v>
      </c>
      <c r="K742" s="34" t="n">
        <v>5989.1</v>
      </c>
    </row>
    <row r="743" ht="21" customHeight="1">
      <c r="B743" s="3" t="str">
        <v>Canarias @ 2023-02</v>
      </c>
      <c r="C743" s="16" t="str">
        <v>Canarias</v>
      </c>
      <c r="D743" s="9" t="n">
        <v>44958</v>
      </c>
      <c r="E743" s="34" t="n">
        <v>2358.6</v>
      </c>
      <c r="F743" s="34" t="n">
        <v>4094.7</v>
      </c>
      <c r="G743" s="34" t="n">
        <v>2623.9</v>
      </c>
      <c r="H743" s="34" t="n">
        <v>3473.5</v>
      </c>
      <c r="I743" s="34" t="n">
        <v>3070</v>
      </c>
      <c r="J743" s="34" t="n">
        <v>1127.3</v>
      </c>
      <c r="K743" s="34" t="n">
        <v>5836.1</v>
      </c>
    </row>
    <row r="744" ht="21" customHeight="1">
      <c r="B744" s="3" t="str">
        <v>Canarias @ 2023-03</v>
      </c>
      <c r="C744" s="16" t="str">
        <v>Canarias</v>
      </c>
      <c r="D744" s="9" t="n">
        <v>44986</v>
      </c>
      <c r="E744" s="34" t="n">
        <v>2361.9</v>
      </c>
      <c r="F744" s="34" t="n">
        <v>4003.5</v>
      </c>
      <c r="G744" s="34" t="n">
        <v>2626.8</v>
      </c>
      <c r="H744" s="34" t="n">
        <v>3523.4</v>
      </c>
      <c r="I744" s="34" t="n">
        <v>2965.4</v>
      </c>
      <c r="J744" s="34" t="n">
        <v>1091.2</v>
      </c>
      <c r="K744" s="34" t="n">
        <v>5957.5</v>
      </c>
    </row>
    <row r="745" ht="21" customHeight="1">
      <c r="B745" s="3" t="str">
        <v>Canarias @ 2023-04</v>
      </c>
      <c r="C745" s="16" t="str">
        <v>Canarias</v>
      </c>
      <c r="D745" s="9" t="n">
        <v>45017</v>
      </c>
      <c r="E745" s="34" t="n">
        <v>2361</v>
      </c>
      <c r="F745" s="34" t="n">
        <v>3970.6</v>
      </c>
      <c r="G745" s="34" t="n">
        <v>2622.9</v>
      </c>
      <c r="H745" s="34" t="n">
        <v>3430.7</v>
      </c>
      <c r="I745" s="34" t="n">
        <v>2924.2</v>
      </c>
      <c r="J745" s="34" t="n">
        <v>1103.5</v>
      </c>
      <c r="K745" s="34" t="n">
        <v>6430.6</v>
      </c>
    </row>
    <row r="746" ht="21" customHeight="1">
      <c r="B746" s="3" t="str">
        <v>Canarias @ 2023-05</v>
      </c>
      <c r="C746" s="16" t="str">
        <v>Canarias</v>
      </c>
      <c r="D746" s="9" t="n">
        <v>45047</v>
      </c>
      <c r="E746" s="34" t="n">
        <v>2376</v>
      </c>
      <c r="F746" s="34" t="n">
        <v>3932.9</v>
      </c>
      <c r="G746" s="34" t="n">
        <v>2646.8</v>
      </c>
      <c r="H746" s="34" t="n">
        <v>3391.9</v>
      </c>
      <c r="I746" s="34" t="n">
        <v>2755.4</v>
      </c>
      <c r="J746" s="34" t="n">
        <v>1080.9</v>
      </c>
      <c r="K746" s="34" t="n">
        <v>6546.7</v>
      </c>
    </row>
    <row r="747" ht="21" customHeight="1">
      <c r="B747" s="3" t="str">
        <v>Canarias @ 2023-06</v>
      </c>
      <c r="C747" s="16" t="str">
        <v>Canarias</v>
      </c>
      <c r="D747" s="9" t="n">
        <v>45078</v>
      </c>
      <c r="E747" s="34" t="n">
        <v>2378.5</v>
      </c>
      <c r="F747" s="34" t="n">
        <v>3925.9</v>
      </c>
      <c r="G747" s="34" t="n">
        <v>2646</v>
      </c>
      <c r="H747" s="34" t="n">
        <v>3339.5</v>
      </c>
      <c r="I747" s="34" t="n">
        <v>2826.4</v>
      </c>
      <c r="J747" s="34" t="n">
        <v>1064.1</v>
      </c>
      <c r="K747" s="34" t="n">
        <v>6435.5</v>
      </c>
    </row>
    <row r="748" ht="21" customHeight="1">
      <c r="B748" s="3" t="str">
        <v>Canarias @ 2023-07</v>
      </c>
      <c r="C748" s="16" t="str">
        <v>Canarias</v>
      </c>
      <c r="D748" s="9" t="n">
        <v>45108</v>
      </c>
      <c r="E748" s="34" t="n">
        <v>2377.9</v>
      </c>
      <c r="F748" s="34" t="n">
        <v>3908</v>
      </c>
      <c r="G748" s="34" t="n">
        <v>2654.2</v>
      </c>
      <c r="H748" s="34" t="n">
        <v>3257.2</v>
      </c>
      <c r="I748" s="34" t="n">
        <v>2791.2</v>
      </c>
      <c r="J748" s="34" t="n">
        <v>1036.1</v>
      </c>
      <c r="K748" s="34" t="n">
        <v>6488.6</v>
      </c>
    </row>
    <row r="749" ht="21" customHeight="1">
      <c r="B749" s="3" t="str">
        <v>Canarias @ 2023-08</v>
      </c>
      <c r="C749" s="16" t="str">
        <v>Canarias</v>
      </c>
      <c r="D749" s="9" t="n">
        <v>45139</v>
      </c>
      <c r="E749" s="34" t="n">
        <v>2362.5</v>
      </c>
      <c r="F749" s="34" t="n">
        <v>3900</v>
      </c>
      <c r="G749" s="34" t="n">
        <v>2659.6</v>
      </c>
      <c r="H749" s="34" t="n">
        <v>3246.5</v>
      </c>
      <c r="I749" s="34" t="n">
        <v>2710.8</v>
      </c>
      <c r="J749" s="34" t="n">
        <v>1025.9</v>
      </c>
      <c r="K749" s="34" t="n">
        <v>6961.3</v>
      </c>
    </row>
    <row r="750" ht="21" customHeight="1">
      <c r="B750" s="3" t="str">
        <v>Canarias @ 2023-09</v>
      </c>
      <c r="C750" s="16" t="str">
        <v>Canarias</v>
      </c>
      <c r="D750" s="9" t="n">
        <v>45170</v>
      </c>
      <c r="E750" s="34" t="n">
        <v>2383</v>
      </c>
      <c r="F750" s="34" t="n">
        <v>3882.2</v>
      </c>
      <c r="G750" s="34" t="n">
        <v>2657.9</v>
      </c>
      <c r="H750" s="34" t="n">
        <v>3194</v>
      </c>
      <c r="I750" s="34" t="n">
        <v>2826.8</v>
      </c>
      <c r="J750" s="34" t="n">
        <v>1017.7</v>
      </c>
      <c r="K750" s="34" t="n">
        <v>7363.2</v>
      </c>
    </row>
    <row r="751" ht="21" customHeight="1">
      <c r="B751" s="3" t="str">
        <v>Canarias @ 2023-10</v>
      </c>
      <c r="C751" s="16" t="str">
        <v>Canarias</v>
      </c>
      <c r="D751" s="9" t="n">
        <v>45200</v>
      </c>
      <c r="E751" s="34" t="n">
        <v>2397.9</v>
      </c>
      <c r="F751" s="34" t="n">
        <v>3862.6</v>
      </c>
      <c r="G751" s="34" t="n">
        <v>2656.8</v>
      </c>
      <c r="H751" s="34" t="n">
        <v>3143.7</v>
      </c>
      <c r="I751" s="34" t="n">
        <v>2726.3</v>
      </c>
      <c r="J751" s="34" t="n">
        <v>1035.8</v>
      </c>
      <c r="K751" s="34" t="n">
        <v>7406.8</v>
      </c>
    </row>
    <row r="752" ht="21" customHeight="1">
      <c r="B752" s="3" t="str">
        <v>Canarias @ 2023-11</v>
      </c>
      <c r="C752" s="16" t="str">
        <v>Canarias</v>
      </c>
      <c r="D752" s="9" t="n">
        <v>45231</v>
      </c>
      <c r="E752" s="34" t="n">
        <v>2394</v>
      </c>
      <c r="F752" s="34" t="n">
        <v>3809.9</v>
      </c>
      <c r="G752" s="34" t="n">
        <v>2658</v>
      </c>
      <c r="H752" s="34" t="n">
        <v>3151.7</v>
      </c>
      <c r="I752" s="34" t="n">
        <v>2741.9</v>
      </c>
      <c r="J752" s="34" t="n">
        <v>1032.9</v>
      </c>
      <c r="K752" s="34" t="n">
        <v>6852</v>
      </c>
    </row>
    <row r="753" ht="21" customHeight="1">
      <c r="B753" s="3" t="str">
        <v>Canarias @ 2023-12</v>
      </c>
      <c r="C753" s="16" t="str">
        <v>Canarias</v>
      </c>
      <c r="D753" s="9" t="n">
        <v>45261</v>
      </c>
      <c r="E753" s="34" t="n">
        <v>2387.5</v>
      </c>
      <c r="F753" s="34" t="n">
        <v>3824.3</v>
      </c>
      <c r="G753" s="34" t="n">
        <v>2661.8</v>
      </c>
      <c r="H753" s="34" t="n">
        <v>3150.2</v>
      </c>
      <c r="I753" s="34" t="n">
        <v>2803.2</v>
      </c>
      <c r="J753" s="34" t="n">
        <v>1015.9</v>
      </c>
      <c r="K753" s="34" t="n">
        <v>6061.7</v>
      </c>
    </row>
    <row r="754" ht="21" customHeight="1">
      <c r="B754" s="3" t="str">
        <v>Canarias @ 2024-01</v>
      </c>
      <c r="C754" s="16" t="str">
        <v>Canarias</v>
      </c>
      <c r="D754" s="9" t="n">
        <v>45292</v>
      </c>
      <c r="E754" s="34" t="n">
        <v>2401.8</v>
      </c>
      <c r="F754" s="34" t="n">
        <v>3799.1</v>
      </c>
      <c r="G754" s="34" t="n">
        <v>2637.4</v>
      </c>
      <c r="H754" s="34" t="n">
        <v>3193.6</v>
      </c>
      <c r="I754" s="34" t="n">
        <v>2725.4</v>
      </c>
      <c r="J754" s="34" t="n">
        <v>995</v>
      </c>
      <c r="K754" s="34" t="n">
        <v>5657.4</v>
      </c>
    </row>
    <row r="755" ht="21" customHeight="1">
      <c r="B755" s="3" t="str">
        <v>Canarias @ 2024-02</v>
      </c>
      <c r="C755" s="16" t="str">
        <v>Canarias</v>
      </c>
      <c r="D755" s="9" t="n">
        <v>45323</v>
      </c>
      <c r="E755" s="34" t="n">
        <v>2420.2</v>
      </c>
      <c r="F755" s="34" t="n">
        <v>3795.2</v>
      </c>
      <c r="G755" s="34" t="n">
        <v>2639.7</v>
      </c>
      <c r="H755" s="34" t="n">
        <v>3176.2</v>
      </c>
      <c r="I755" s="34" t="n">
        <v>2755.2</v>
      </c>
      <c r="J755" s="34" t="n">
        <v>992.2</v>
      </c>
      <c r="K755" s="34" t="n">
        <v>5891.7</v>
      </c>
    </row>
    <row r="756" ht="21" customHeight="1">
      <c r="B756" s="3" t="str">
        <v>Canarias @ 2024-03</v>
      </c>
      <c r="C756" s="16" t="str">
        <v>Canarias</v>
      </c>
      <c r="D756" s="9" t="n">
        <v>45352</v>
      </c>
      <c r="E756" s="34" t="n">
        <v>2434.1</v>
      </c>
      <c r="F756" s="34" t="n">
        <v>3768.7</v>
      </c>
      <c r="G756" s="34" t="n">
        <v>2643</v>
      </c>
      <c r="H756" s="34" t="n">
        <v>3145</v>
      </c>
      <c r="I756" s="34" t="n">
        <v>2917.5</v>
      </c>
      <c r="J756" s="34" t="n">
        <v>996.8</v>
      </c>
      <c r="K756" s="34" t="n">
        <v>6097.8</v>
      </c>
    </row>
    <row r="757" ht="21" customHeight="1">
      <c r="B757" s="3" t="str">
        <v>Canarias @ 2024-04</v>
      </c>
      <c r="C757" s="16" t="str">
        <v>Canarias</v>
      </c>
      <c r="D757" s="9" t="n">
        <v>45383</v>
      </c>
      <c r="E757" s="34" t="n">
        <v>2436</v>
      </c>
      <c r="F757" s="34" t="n">
        <v>3770.4</v>
      </c>
      <c r="G757" s="34" t="n">
        <v>2642</v>
      </c>
      <c r="H757" s="34" t="n">
        <v>3116.5</v>
      </c>
      <c r="I757" s="34" t="n">
        <v>3170.8</v>
      </c>
      <c r="J757" s="34" t="n">
        <v>1014.1</v>
      </c>
      <c r="K757" s="34" t="n">
        <v>6096.9</v>
      </c>
    </row>
    <row r="758" ht="21" customHeight="1">
      <c r="B758" s="3" t="str">
        <v>Canarias @ 2024-05</v>
      </c>
      <c r="C758" s="16" t="str">
        <v>Canarias</v>
      </c>
      <c r="D758" s="9" t="n">
        <v>45413</v>
      </c>
      <c r="E758" s="34" t="n">
        <v>2434.9</v>
      </c>
      <c r="F758" s="34" t="n">
        <v>3710</v>
      </c>
      <c r="G758" s="34" t="n">
        <v>2649.5</v>
      </c>
      <c r="H758" s="34" t="n">
        <v>3117.9</v>
      </c>
      <c r="I758" s="34" t="n">
        <v>3368.1</v>
      </c>
      <c r="J758" s="34" t="n">
        <v>1046.1</v>
      </c>
      <c r="K758" s="34" t="n">
        <v>6312.3</v>
      </c>
    </row>
    <row r="759" ht="21" customHeight="1">
      <c r="B759" s="3" t="str">
        <v>Canarias @ 2024-06</v>
      </c>
      <c r="C759" s="16" t="str">
        <v>Canarias</v>
      </c>
      <c r="D759" s="9" t="n">
        <v>45444</v>
      </c>
      <c r="E759" s="34" t="n">
        <v>2420.1</v>
      </c>
      <c r="F759" s="34" t="n">
        <v>3736.2</v>
      </c>
      <c r="G759" s="34" t="n">
        <v>2659.5</v>
      </c>
      <c r="H759" s="34" t="n">
        <v>3130.5</v>
      </c>
      <c r="I759" s="34" t="n">
        <v>3218.4</v>
      </c>
      <c r="J759" s="34" t="n">
        <v>1066.1</v>
      </c>
      <c r="K759" s="34" t="n">
        <v>6465.5</v>
      </c>
    </row>
    <row r="760" ht="21" customHeight="1">
      <c r="B760" s="3" t="str">
        <v>Canarias @ 2024-07</v>
      </c>
      <c r="C760" s="16" t="str">
        <v>Canarias</v>
      </c>
      <c r="D760" s="9" t="n">
        <v>45474</v>
      </c>
      <c r="E760" s="34" t="n">
        <v>2428.5</v>
      </c>
      <c r="F760" s="34" t="n">
        <v>3718.7</v>
      </c>
      <c r="G760" s="34" t="n">
        <v>2655.7</v>
      </c>
      <c r="H760" s="34" t="n">
        <v>3130.2</v>
      </c>
      <c r="I760" s="34" t="n">
        <v>3147.1</v>
      </c>
      <c r="J760" s="34" t="n">
        <v>1072.3</v>
      </c>
      <c r="K760" s="34" t="n">
        <v>6484.4</v>
      </c>
    </row>
    <row r="761" ht="21" customHeight="1">
      <c r="B761" s="3" t="str">
        <v>Canarias @ 2024-08</v>
      </c>
      <c r="C761" s="16" t="str">
        <v>Canarias</v>
      </c>
      <c r="D761" s="9" t="n">
        <v>45505</v>
      </c>
      <c r="E761" s="34" t="n">
        <v>2422.2</v>
      </c>
      <c r="F761" s="34" t="n">
        <v>3710.3</v>
      </c>
      <c r="G761" s="34" t="n">
        <v>2657.7</v>
      </c>
      <c r="H761" s="34" t="n">
        <v>3131.1</v>
      </c>
      <c r="I761" s="34" t="n">
        <v>2957.3</v>
      </c>
      <c r="J761" s="34" t="n">
        <v>1059.6</v>
      </c>
      <c r="K761" s="34" t="n">
        <v>6641</v>
      </c>
    </row>
    <row r="762" ht="21" customHeight="1">
      <c r="B762" s="3" t="str">
        <v>Canarias @ 2024-09</v>
      </c>
      <c r="C762" s="16" t="str">
        <v>Canarias</v>
      </c>
      <c r="D762" s="9" t="n">
        <v>45536</v>
      </c>
      <c r="E762" s="34" t="n">
        <v>2432.4</v>
      </c>
      <c r="F762" s="34" t="n">
        <v>3724.5</v>
      </c>
      <c r="G762" s="34" t="n">
        <v>2659.8</v>
      </c>
      <c r="H762" s="34" t="n">
        <v>3107.6</v>
      </c>
      <c r="I762" s="34" t="n">
        <v>3029.9</v>
      </c>
      <c r="J762" s="34" t="n">
        <v>1047.9</v>
      </c>
      <c r="K762" s="34" t="n">
        <v>6125.9</v>
      </c>
    </row>
    <row r="763" ht="21" customHeight="1">
      <c r="B763" s="3" t="str">
        <v>Canarias @ 2024-10</v>
      </c>
      <c r="C763" s="16" t="str">
        <v>Canarias</v>
      </c>
      <c r="D763" s="9" t="n">
        <v>45566</v>
      </c>
      <c r="E763" s="34" t="n">
        <v>2405.2</v>
      </c>
      <c r="F763" s="34" t="n">
        <v>3684.8</v>
      </c>
      <c r="G763" s="34" t="n">
        <v>2668.8</v>
      </c>
      <c r="H763" s="34" t="n">
        <v>3044.6</v>
      </c>
      <c r="I763" s="34" t="n">
        <v>3114.6</v>
      </c>
      <c r="J763" s="34" t="n">
        <v>1062.1</v>
      </c>
      <c r="K763" s="34" t="n">
        <v>6099.6</v>
      </c>
    </row>
    <row r="764" ht="21" customHeight="1">
      <c r="B764" s="3" t="str">
        <v>Canarias @ 2024-11</v>
      </c>
      <c r="C764" s="16" t="str">
        <v>Canarias</v>
      </c>
      <c r="D764" s="9" t="n">
        <v>45597</v>
      </c>
      <c r="E764" s="34" t="n">
        <v>2407.7</v>
      </c>
      <c r="F764" s="34" t="n">
        <v>3682.3</v>
      </c>
      <c r="G764" s="34" t="n">
        <v>2663.5</v>
      </c>
      <c r="H764" s="34" t="n">
        <v>3010.7</v>
      </c>
      <c r="I764" s="34" t="n">
        <v>3067.7</v>
      </c>
      <c r="J764" s="34" t="n">
        <v>1081.5</v>
      </c>
      <c r="K764" s="34" t="n">
        <v>6469.9</v>
      </c>
    </row>
    <row r="765" ht="21" customHeight="1">
      <c r="B765" s="3" t="str">
        <v>Canarias @ 2024-12</v>
      </c>
      <c r="C765" s="16" t="str">
        <v>Canarias</v>
      </c>
      <c r="D765" s="9" t="n">
        <v>45627</v>
      </c>
      <c r="E765" s="34" t="n">
        <v>2400.9</v>
      </c>
      <c r="F765" s="34" t="n">
        <v>3707.7</v>
      </c>
      <c r="G765" s="34" t="n">
        <v>2663.9</v>
      </c>
      <c r="H765" s="34" t="n">
        <v>3032.6</v>
      </c>
      <c r="I765" s="34" t="n">
        <v>3060.8</v>
      </c>
      <c r="J765" s="34" t="n">
        <v>1092.2</v>
      </c>
      <c r="K765" s="34" t="n">
        <v>6249.4</v>
      </c>
    </row>
    <row r="766" ht="21" customHeight="1">
      <c r="B766" s="3" t="str">
        <v>Canarias @ 2025-01</v>
      </c>
      <c r="C766" s="16" t="str">
        <v>Canarias</v>
      </c>
      <c r="D766" s="9" t="n">
        <v>45658</v>
      </c>
      <c r="E766" s="34" t="n">
        <v>2407.5</v>
      </c>
      <c r="F766" s="34" t="n">
        <v>3678.9</v>
      </c>
      <c r="G766" s="34" t="n">
        <v>2728</v>
      </c>
      <c r="H766" s="34" t="n">
        <v>3059.4</v>
      </c>
      <c r="I766" s="34" t="n">
        <v>3141.7</v>
      </c>
      <c r="J766" s="34" t="n">
        <v>1100.7</v>
      </c>
      <c r="K766" s="34" t="n">
        <v>6290.9</v>
      </c>
    </row>
    <row r="767" ht="21" customHeight="1">
      <c r="B767" s="3" t="str">
        <v>Canarias @ 2025-02</v>
      </c>
      <c r="C767" s="16" t="str">
        <v>Canarias</v>
      </c>
      <c r="D767" s="9" t="n">
        <v>45689</v>
      </c>
      <c r="E767" s="34" t="n">
        <v>2456</v>
      </c>
      <c r="F767" s="34" t="n">
        <v>3694.4</v>
      </c>
      <c r="G767" s="34" t="n">
        <v>2729.7</v>
      </c>
      <c r="H767" s="34" t="n">
        <v>3085.5</v>
      </c>
      <c r="I767" s="34" t="n">
        <v>3270.7</v>
      </c>
      <c r="J767" s="34" t="n">
        <v>1100.5</v>
      </c>
      <c r="K767" s="34" t="n">
        <v>6763.6</v>
      </c>
    </row>
    <row r="768" ht="21" customHeight="1">
      <c r="B768" s="3" t="str">
        <v>Canarias @ 2025-03</v>
      </c>
      <c r="C768" s="16" t="str">
        <v>Canarias</v>
      </c>
      <c r="D768" s="9" t="n">
        <v>45717</v>
      </c>
      <c r="E768" s="34" t="n">
        <v>2466.2</v>
      </c>
      <c r="F768" s="34" t="n">
        <v>3697.1</v>
      </c>
      <c r="G768" s="34" t="n">
        <v>2734.1</v>
      </c>
      <c r="H768" s="34" t="n">
        <v>3087.6</v>
      </c>
      <c r="I768" s="34" t="n">
        <v>3199.2</v>
      </c>
      <c r="J768" s="34" t="n">
        <v>1117.2</v>
      </c>
      <c r="K768" s="34" t="n">
        <v>6728.2</v>
      </c>
    </row>
    <row r="769" ht="21" customHeight="1">
      <c r="B769" s="3" t="str">
        <v>Canarias @ 2025-04</v>
      </c>
      <c r="C769" s="16" t="str">
        <v>Canarias</v>
      </c>
      <c r="D769" s="9" t="n">
        <v>45748</v>
      </c>
      <c r="E769" s="34" t="n">
        <v>2457.1</v>
      </c>
      <c r="F769" s="34" t="n">
        <v>3708.3</v>
      </c>
      <c r="G769" s="34" t="n">
        <v>2735.4</v>
      </c>
      <c r="H769" s="34" t="n">
        <v>3107.3</v>
      </c>
      <c r="I769" s="34" t="n">
        <v>2950.2</v>
      </c>
      <c r="J769" s="34" t="n">
        <v>1102.6</v>
      </c>
      <c r="K769" s="34" t="n">
        <v>6353</v>
      </c>
    </row>
    <row r="770" ht="21" customHeight="1">
      <c r="B770" s="3" t="str">
        <v>Canarias @ 2025-05</v>
      </c>
      <c r="C770" s="16" t="str">
        <v>Canarias</v>
      </c>
      <c r="D770" s="9" t="n">
        <v>45778</v>
      </c>
      <c r="E770" s="34" t="n">
        <v>2476</v>
      </c>
      <c r="F770" s="34" t="n">
        <v>3704.4</v>
      </c>
      <c r="G770" s="34" t="n">
        <v>2742</v>
      </c>
      <c r="H770" s="34" t="n">
        <v>3110.6</v>
      </c>
      <c r="I770" s="34" t="n">
        <v>3051.1</v>
      </c>
      <c r="J770" s="34" t="n">
        <v>1061.1</v>
      </c>
      <c r="K770" s="34" t="n">
        <v>6047.1</v>
      </c>
    </row>
    <row r="771" ht="21" customHeight="1">
      <c r="B771" s="3" t="str">
        <v>Canarias @ 2025-06</v>
      </c>
      <c r="C771" s="16" t="str">
        <v>Canarias</v>
      </c>
      <c r="D771" s="9" t="n">
        <v>45809</v>
      </c>
      <c r="E771" s="34" t="n">
        <v>2464.7</v>
      </c>
      <c r="F771" s="34" t="n">
        <v>3707.6</v>
      </c>
      <c r="G771" s="34" t="n">
        <v>2747</v>
      </c>
      <c r="H771" s="34" t="n">
        <v>3105.9</v>
      </c>
      <c r="I771" s="34" t="n">
        <v>2957</v>
      </c>
      <c r="J771" s="34" t="n">
        <v>1045.6</v>
      </c>
      <c r="K771" s="34" t="n">
        <v>6179.8</v>
      </c>
    </row>
    <row r="772" ht="21" customHeight="1">
      <c r="B772" s="3" t="str">
        <v>Canarias @ 2025-07</v>
      </c>
      <c r="C772" s="16" t="str">
        <v>Canarias</v>
      </c>
      <c r="D772" s="9" t="n">
        <v>45839</v>
      </c>
      <c r="E772" s="34" t="n">
        <v>2492.3</v>
      </c>
      <c r="F772" s="34" t="n">
        <v>3707.9</v>
      </c>
      <c r="G772" s="34" t="n">
        <v>2747.2</v>
      </c>
      <c r="H772" s="34" t="n">
        <v>3087.9</v>
      </c>
      <c r="I772" s="34" t="n">
        <v>2896.7</v>
      </c>
      <c r="J772" s="34" t="n">
        <v>1042.8</v>
      </c>
      <c r="K772" s="34" t="n">
        <v>6239.8</v>
      </c>
    </row>
    <row r="773" ht="21" customHeight="1">
      <c r="B773" s="3" t="str">
        <v>Canarias @ 2025-08</v>
      </c>
      <c r="C773" s="16" t="str">
        <v>Canarias</v>
      </c>
      <c r="D773" s="9" t="n">
        <v>45870</v>
      </c>
      <c r="E773" s="34" t="n">
        <v>2482.2</v>
      </c>
      <c r="F773" s="34" t="n">
        <v>3713.1</v>
      </c>
      <c r="G773" s="34" t="n">
        <v>2746.2</v>
      </c>
      <c r="H773" s="34" t="n">
        <v>3078</v>
      </c>
      <c r="I773" s="34" t="n">
        <v>2967.7</v>
      </c>
      <c r="J773" s="34" t="n">
        <v>1051.6</v>
      </c>
      <c r="K773" s="34" t="n">
        <v>6012.8</v>
      </c>
    </row>
    <row r="774" ht="21" customHeight="1">
      <c r="B774" s="3" t="str">
        <v>Canarias @ 2025-09</v>
      </c>
      <c r="C774" s="16" t="str">
        <v>Canarias</v>
      </c>
      <c r="D774" s="9" t="n">
        <v>45901</v>
      </c>
      <c r="E774" s="34" t="n">
        <v>2463.8</v>
      </c>
      <c r="F774" s="34" t="n">
        <v>3702.2</v>
      </c>
      <c r="G774" s="34" t="n">
        <v>2748.8</v>
      </c>
      <c r="H774" s="34" t="n">
        <v>3058.9</v>
      </c>
      <c r="I774" s="34" t="n">
        <v>3091.7</v>
      </c>
      <c r="J774" s="34" t="n">
        <v>1063.6</v>
      </c>
      <c r="K774" s="34" t="n">
        <v>5865.8</v>
      </c>
    </row>
    <row r="775" ht="21" customHeight="1">
      <c r="B775" s="3" t="str">
        <v>Canarias @ 2025-10</v>
      </c>
      <c r="C775" s="16" t="str">
        <v>Canarias</v>
      </c>
      <c r="D775" s="9" t="n">
        <v>45931</v>
      </c>
      <c r="E775" s="34" t="n">
        <v>2469</v>
      </c>
      <c r="F775" s="34" t="n">
        <v>3694.4</v>
      </c>
      <c r="G775" s="34" t="n">
        <v>2751.9</v>
      </c>
      <c r="H775" s="34" t="n">
        <v>3045.1</v>
      </c>
      <c r="I775" s="34" t="n">
        <v>3158.2</v>
      </c>
      <c r="J775" s="34" t="n">
        <v>1063.6</v>
      </c>
      <c r="K775" s="34" t="n">
        <v>5891.6</v>
      </c>
    </row>
    <row r="776" ht="21" customHeight="1">
      <c r="B776" s="3" t="str">
        <v>Canarias @ 2025-11</v>
      </c>
      <c r="C776" s="16" t="str">
        <v>Canarias</v>
      </c>
      <c r="D776" s="9" t="n">
        <v>45962</v>
      </c>
      <c r="E776" s="34" t="n">
        <v>2469.9</v>
      </c>
      <c r="F776" s="34" t="n">
        <v>3712.3</v>
      </c>
      <c r="G776" s="34" t="n">
        <v>2762.9</v>
      </c>
      <c r="H776" s="34" t="n">
        <v>3034.3</v>
      </c>
      <c r="I776" s="34" t="n">
        <v>3309.9</v>
      </c>
      <c r="J776" s="34" t="n">
        <v>1088.9</v>
      </c>
      <c r="K776" s="34" t="n">
        <v>5565.5</v>
      </c>
    </row>
    <row r="777" ht="21" customHeight="1">
      <c r="B777" s="3" t="str">
        <v>Canarias @ 2025-12</v>
      </c>
      <c r="C777" s="16" t="str">
        <v>Canarias</v>
      </c>
      <c r="D777" s="9" t="n">
        <v>45992</v>
      </c>
      <c r="E777" s="34" t="n">
        <v>2453.6</v>
      </c>
      <c r="F777" s="34" t="n">
        <v>3710.2</v>
      </c>
      <c r="G777" s="34" t="n">
        <v>2761.2</v>
      </c>
      <c r="H777" s="34" t="n">
        <v>3038.3</v>
      </c>
      <c r="I777" s="34" t="n">
        <v>3527.8</v>
      </c>
      <c r="J777" s="34" t="n">
        <v>1095.2</v>
      </c>
      <c r="K777" s="34" t="n">
        <v>5172.1</v>
      </c>
    </row>
    <row r="778" ht="21" customHeight="1">
      <c r="B778" s="3" t="str">
        <v>Canarias @ 2026-01</v>
      </c>
      <c r="C778" s="16" t="str">
        <v>Canarias</v>
      </c>
      <c r="D778" s="9" t="n">
        <v>46023</v>
      </c>
      <c r="E778" s="34" t="n">
        <v>2525</v>
      </c>
      <c r="F778" s="34" t="n">
        <v>3749.2</v>
      </c>
      <c r="G778" s="34" t="n">
        <v>2803.7</v>
      </c>
      <c r="H778" s="34" t="n">
        <v>3090.3</v>
      </c>
      <c r="I778" s="34" t="n">
        <v>3925.9</v>
      </c>
      <c r="J778" s="34" t="n">
        <v>1087.5</v>
      </c>
      <c r="K778" s="34" t="n">
        <v>5173.1</v>
      </c>
    </row>
    <row r="779" ht="21" customHeight="1">
      <c r="B779" s="3" t="str">
        <v>Canarias @ 2026-02</v>
      </c>
      <c r="C779" s="16" t="str">
        <v>Canarias</v>
      </c>
      <c r="D779" s="9" t="n">
        <v>46054</v>
      </c>
      <c r="E779" s="34" t="n">
        <v>2590.9</v>
      </c>
      <c r="F779" s="34" t="n">
        <v>3794.8</v>
      </c>
      <c r="G779" s="34" t="n">
        <v>2813.2</v>
      </c>
      <c r="H779" s="34" t="n">
        <v>3078.9</v>
      </c>
      <c r="I779" s="34" t="n">
        <v>3782.5</v>
      </c>
      <c r="J779" s="34" t="n">
        <v>1104.2</v>
      </c>
      <c r="K779" s="34" t="n">
        <v>5270.6</v>
      </c>
    </row>
    <row r="780" ht="21" customHeight="1">
      <c r="B780" s="3" t="str">
        <v>Canarias @ 2026-03</v>
      </c>
      <c r="C780" s="16" t="str">
        <v>Canarias</v>
      </c>
      <c r="D780" s="9" t="n">
        <v>46082</v>
      </c>
      <c r="E780" s="34" t="n">
        <v>2608</v>
      </c>
      <c r="F780" s="34" t="n">
        <v>3895.2</v>
      </c>
      <c r="G780" s="34" t="n">
        <v>2818.8</v>
      </c>
      <c r="H780" s="34" t="n">
        <v>3124.2</v>
      </c>
      <c r="I780" s="34" t="n">
        <v>3903.4</v>
      </c>
      <c r="J780" s="34" t="n">
        <v>1137</v>
      </c>
      <c r="K780" s="34" t="n">
        <v>6408.6</v>
      </c>
    </row>
  </sheetData>
  <sheetProtection sheet="1" objects="1" scenarios="1" selectLockedCells="0" selectUnlockedCells="0" formatCells="1" formatColumns="1" formatRows="1" insertColumns="1" insertRows="1" deleteColumns="1" deleteRows="1"/>
  <mergeCells>
    <mergeCell ref="B2:G3"/>
    <mergeCell ref="B8:J8"/>
    <mergeCell ref="B19:J19"/>
    <mergeCell ref="B21:J21"/>
    <mergeCell ref="B23:J23"/>
    <mergeCell ref="B25:J25"/>
    <mergeCell ref="B27:H27"/>
    <mergeCell ref="B29:K29"/>
  </mergeCells>
  <hyperlinks>
    <hyperlink ref="J11" r:id="rIdINE1"/>
    <hyperlink ref="J12" r:id="rIdINE2"/>
    <hyperlink ref="J13" r:id="rIdINE3"/>
    <hyperlink ref="J14" r:id="rIdINE4"/>
    <hyperlink ref="J15" r:id="rIdINE5"/>
    <hyperlink ref="J16" r:id="rIdINE6"/>
    <hyperlink ref="J17" r:id="rIdINE7"/>
  </hyperlinks>
  <printOptions horizontalCentered="1"/>
  <pageMargins left=".25" right=".25" top=".35" bottom=".35" header=".15" footer=".15"/>
  <pageSetup paperSize="9" orientation="landscape" fitToWidth="1" fitToHeight="0"/>
  <headerFooter>
    <oddFooter>&amp;LCuitó Digital · cuitodigital.com&amp;R&amp;P</oddFooter>
  </headerFooter>
  <drawing r:id="R84d8f7231c8a42bd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A6AFBA"/>
    <pageSetUpPr fitToPage="1"/>
  </sheetPr>
  <sheetViews>
    <sheetView showGridLines="0" workbookViewId="0" zoomScale="80"/>
  </sheetViews>
  <sheetFormatPr defaultRowHeight="15"/>
  <cols>
    <col min="1" max="1" width="3" hidden="0" customWidth="1"/>
    <col min="2" max="2" width="40" hidden="0" customWidth="1"/>
    <col min="3" max="3" width="18" hidden="0" customWidth="1"/>
    <col min="4" max="4" width="14" hidden="0" customWidth="1"/>
    <col min="5" max="5" width="20" hidden="0" customWidth="1"/>
    <col min="6" max="6" width="18" hidden="0" customWidth="1"/>
    <col min="7" max="7" width="22" hidden="0" customWidth="1"/>
    <col min="8" max="8" width="44" hidden="0" customWidth="1"/>
  </cols>
  <sheetData>
    <row r="1" ht="23" customHeight="1">
      <c r="B1" s="3"/>
      <c r="C1" s="3"/>
      <c r="D1" s="3"/>
      <c r="E1" s="3"/>
      <c r="F1" s="3"/>
      <c r="G1" s="3"/>
      <c r="H1" s="3"/>
    </row>
    <row r="2" ht="24" customHeight="1">
      <c r="B2" s="5" t="str">
        <v>Leemos esto antes de empezar</v>
      </c>
      <c r="C2" s="5"/>
      <c r="D2" s="5"/>
      <c r="E2" s="5"/>
      <c r="F2" s="5"/>
      <c r="G2" s="5"/>
      <c r="H2" s="3"/>
    </row>
    <row r="3" ht="24" customHeight="1">
      <c r="B3" s="5"/>
      <c r="C3" s="5"/>
      <c r="D3" s="5"/>
      <c r="E3" s="5"/>
      <c r="F3" s="5"/>
      <c r="G3" s="5"/>
      <c r="H3" s="3"/>
    </row>
    <row r="4" ht="23" customHeight="1">
      <c r="B4" s="6"/>
      <c r="C4" s="6"/>
      <c r="D4" s="6"/>
      <c r="E4" s="6"/>
      <c r="F4" s="6"/>
      <c r="G4" s="6"/>
      <c r="H4" s="6"/>
    </row>
    <row r="5" ht="23" customHeight="1">
      <c r="B5" s="3"/>
      <c r="C5" s="3"/>
      <c r="D5" s="3"/>
      <c r="E5" s="3"/>
      <c r="F5" s="3"/>
      <c r="G5" s="3"/>
      <c r="H5" s="3"/>
    </row>
    <row r="6" ht="25" customHeight="1">
      <c r="B6" s="16" t="str">
        <v>Nos sirve para orientar la evolución de un material de un precio antiguo. No obtenemos una oferta actual ni el precio completo de la obra.</v>
      </c>
      <c r="C6" s="16"/>
      <c r="D6" s="16"/>
      <c r="E6" s="16"/>
      <c r="F6" s="16"/>
      <c r="G6" s="16"/>
      <c r="H6" s="16"/>
    </row>
    <row r="7" ht="25" customHeight="1">
      <c r="B7" s="16"/>
      <c r="C7" s="16"/>
      <c r="D7" s="16"/>
      <c r="E7" s="16"/>
      <c r="F7" s="16"/>
      <c r="G7" s="16"/>
      <c r="H7" s="16"/>
    </row>
    <row r="8" ht="23" customHeight="1">
      <c r="B8" s="3"/>
      <c r="C8" s="3"/>
      <c r="D8" s="3"/>
      <c r="E8" s="3"/>
      <c r="F8" s="3"/>
      <c r="G8" s="3"/>
      <c r="H8" s="3"/>
    </row>
    <row r="9" ht="25" customHeight="1">
      <c r="B9" s="16" t="str">
        <v>1. En ACTUALIZAR elegimos Península y Baleares o Canarias. Introducimos el coste antiguo sin IVA y la parte que corresponde al material identificado.</v>
      </c>
      <c r="C9" s="16"/>
      <c r="D9" s="16"/>
      <c r="E9" s="16"/>
      <c r="F9" s="16"/>
      <c r="G9" s="16"/>
      <c r="H9" s="16"/>
    </row>
    <row r="10" ht="25" customHeight="1">
      <c r="B10" s="16"/>
      <c r="C10" s="16"/>
      <c r="D10" s="16"/>
      <c r="E10" s="16"/>
      <c r="F10" s="16"/>
      <c r="G10" s="16"/>
      <c r="H10" s="16"/>
    </row>
    <row r="11" ht="23" customHeight="1">
      <c r="B11" s="3"/>
      <c r="C11" s="3"/>
      <c r="D11" s="3"/>
      <c r="E11" s="3"/>
      <c r="F11" s="3"/>
      <c r="G11" s="3"/>
      <c r="H11" s="3"/>
    </row>
    <row r="12" ht="25" customHeight="1">
      <c r="B12" s="16" t="str">
        <v>2. Elegimos el grupo y el mes económico del precio. La fecha de guardado del archivo no prueba ese mes. Confirmamos que el importe no se haya actualizado ya.</v>
      </c>
      <c r="C12" s="16"/>
      <c r="D12" s="16"/>
      <c r="E12" s="16"/>
      <c r="F12" s="16"/>
      <c r="G12" s="16"/>
      <c r="H12" s="16"/>
    </row>
    <row r="13" ht="25" customHeight="1">
      <c r="B13" s="16"/>
      <c r="C13" s="16"/>
      <c r="D13" s="16"/>
      <c r="E13" s="16"/>
      <c r="F13" s="16"/>
      <c r="G13" s="16"/>
      <c r="H13" s="16"/>
    </row>
    <row r="14" ht="23" customHeight="1">
      <c r="B14" s="3"/>
      <c r="C14" s="3"/>
      <c r="D14" s="3"/>
      <c r="E14" s="3"/>
      <c r="F14" s="3"/>
      <c r="G14" s="3"/>
      <c r="H14" s="3"/>
    </row>
    <row r="15" ht="25" customHeight="1">
      <c r="B15" s="16" t="str">
        <v>3. Si el capítulo mezcla materiales, lo separamos antes. No usamos cobre para toda la electricidad, cemento para todo el hormigón ni cerámica para el adhesivo.</v>
      </c>
      <c r="C15" s="16"/>
      <c r="D15" s="16"/>
      <c r="E15" s="16"/>
      <c r="F15" s="16"/>
      <c r="G15" s="16"/>
      <c r="H15" s="16"/>
    </row>
    <row r="16" ht="25" customHeight="1">
      <c r="B16" s="16"/>
      <c r="C16" s="16"/>
      <c r="D16" s="16"/>
      <c r="E16" s="16"/>
      <c r="F16" s="16"/>
      <c r="G16" s="16"/>
      <c r="H16" s="16"/>
    </row>
    <row r="17" ht="23" customHeight="1">
      <c r="B17" s="3"/>
      <c r="C17" s="3"/>
      <c r="D17" s="3"/>
      <c r="E17" s="3"/>
      <c r="F17" s="3"/>
      <c r="G17" s="3"/>
      <c r="H17" s="3"/>
    </row>
    <row r="18" ht="25" customHeight="1">
      <c r="B18" s="16" t="str">
        <v>4. Leemos el factor, el material a destino y el resto sin actualizar. Si falta un dato, dejamos la fila pendiente; una fila sin usar no cuenta como pendiente.</v>
      </c>
      <c r="C18" s="16"/>
      <c r="D18" s="16"/>
      <c r="E18" s="16"/>
      <c r="F18" s="16"/>
      <c r="G18" s="16"/>
      <c r="H18" s="16"/>
    </row>
    <row r="19" ht="25" customHeight="1">
      <c r="B19" s="16"/>
      <c r="C19" s="16"/>
      <c r="D19" s="16"/>
      <c r="E19" s="16"/>
      <c r="F19" s="16"/>
      <c r="G19" s="16"/>
      <c r="H19" s="16"/>
    </row>
    <row r="20" ht="23" customHeight="1">
      <c r="B20" s="3"/>
      <c r="C20" s="3"/>
      <c r="D20" s="3"/>
      <c r="E20" s="3"/>
      <c r="F20" s="3"/>
      <c r="G20" s="3"/>
      <c r="H20" s="3"/>
    </row>
    <row r="21" ht="26" customHeight="1">
      <c r="B21" s="15" t="str">
        <v>Ejemplo cargado: práctica de cálculo, sin obra real. Elegimos 1.000 € y un 60 % de cobre en marzo de 2010 solo para explicar la operación. Esos importes no son precios de mercado.</v>
      </c>
      <c r="C21" s="15"/>
      <c r="D21" s="15"/>
      <c r="E21" s="15"/>
      <c r="F21" s="15"/>
      <c r="G21" s="15"/>
      <c r="H21" s="15"/>
    </row>
    <row r="22" ht="26" customHeight="1">
      <c r="B22" s="15"/>
      <c r="C22" s="15"/>
      <c r="D22" s="15"/>
      <c r="E22" s="15"/>
      <c r="F22" s="15"/>
      <c r="G22" s="15"/>
      <c r="H22" s="15"/>
    </row>
    <row r="23" ht="23" customHeight="1">
      <c r="B23" s="3"/>
      <c r="C23" s="3"/>
      <c r="D23" s="3"/>
      <c r="E23" s="3"/>
      <c r="F23" s="3"/>
      <c r="G23" s="3"/>
      <c r="H23" s="3"/>
    </row>
    <row r="24" ht="23" customHeight="1">
      <c r="B24" s="3" t="str">
        <v>Material de origen</v>
      </c>
      <c r="C24" s="12" t="n">
        <f>1000*60%</f>
        <v>600</v>
      </c>
      <c r="D24" s="3" t="str">
        <v>Factor</v>
      </c>
      <c r="E24" s="27" t="n">
        <f>'FACTORES'!D15</f>
        <v>2.0270031676792852</v>
      </c>
      <c r="F24" s="3" t="str">
        <v>Material a destino</v>
      </c>
      <c r="G24" s="12" t="n">
        <f>ROUND(C24*E24,2)</f>
        <v>1216.2</v>
      </c>
      <c r="H24" s="3"/>
    </row>
    <row r="25" ht="23" customHeight="1">
      <c r="B25" s="3"/>
      <c r="C25" s="3"/>
      <c r="D25" s="3"/>
      <c r="E25" s="3"/>
      <c r="F25" s="3"/>
      <c r="G25" s="3"/>
      <c r="H25" s="3"/>
    </row>
    <row r="26" ht="25" customHeight="1">
      <c r="B26" s="16" t="str">
        <v>El ejemplo de ACTUALIZAR es editable. Borramos B13:G13 para empezar. Las celdas amarillas se rellenan; las demás están protegidas sin contraseña frente a cambios accidentales.</v>
      </c>
      <c r="C26" s="16"/>
      <c r="D26" s="16"/>
      <c r="E26" s="16"/>
      <c r="F26" s="16"/>
      <c r="G26" s="16"/>
      <c r="H26" s="16"/>
    </row>
    <row r="27" ht="25" customHeight="1">
      <c r="B27" s="16"/>
      <c r="C27" s="16"/>
      <c r="D27" s="16"/>
      <c r="E27" s="16"/>
      <c r="F27" s="16"/>
      <c r="G27" s="16"/>
      <c r="H27" s="16"/>
    </row>
    <row r="28" ht="23" customHeight="1">
      <c r="B28" s="3"/>
      <c r="C28" s="3"/>
      <c r="D28" s="3"/>
      <c r="E28" s="3"/>
      <c r="F28" s="3"/>
      <c r="G28" s="3"/>
      <c r="H28" s="3"/>
    </row>
    <row r="29" ht="30" customHeight="1">
      <c r="B29" s="15" t="str">
        <v>Tres ejemplos aproximados basados en documentación real: por qué a veces no calculamos un factor</v>
      </c>
      <c r="C29" s="15"/>
      <c r="D29" s="15"/>
      <c r="E29" s="15"/>
      <c r="F29" s="15"/>
      <c r="G29" s="15"/>
      <c r="H29" s="15"/>
    </row>
    <row r="30" ht="23" customHeight="1">
      <c r="B30" s="3"/>
      <c r="C30" s="3"/>
      <c r="D30" s="3"/>
      <c r="E30" s="3"/>
      <c r="F30" s="3"/>
      <c r="G30" s="3"/>
      <c r="H30" s="3"/>
    </row>
    <row r="31" ht="26" customHeight="1">
      <c r="B31" s="16" t="str">
        <v>Colocación con baldosa aportada: ≈10.900 €, material ≈18 %. El material es adhesivo y junta. No aplicamos el índice cerámico al coste de esa partida.</v>
      </c>
      <c r="C31" s="16"/>
      <c r="D31" s="16"/>
      <c r="E31" s="16"/>
      <c r="F31" s="16"/>
      <c r="G31" s="16"/>
      <c r="H31" s="16"/>
    </row>
    <row r="32" ht="26" customHeight="1">
      <c r="B32" s="16"/>
      <c r="C32" s="16"/>
      <c r="D32" s="16"/>
      <c r="E32" s="16"/>
      <c r="F32" s="16"/>
      <c r="G32" s="16"/>
      <c r="H32" s="16"/>
    </row>
    <row r="33" ht="23" customHeight="1">
      <c r="B33" s="3"/>
      <c r="C33" s="3"/>
      <c r="D33" s="3"/>
      <c r="E33" s="3"/>
      <c r="F33" s="3"/>
      <c r="G33" s="3"/>
      <c r="H33" s="3"/>
    </row>
    <row r="34" ht="26" customHeight="1">
      <c r="B34" s="16" t="str">
        <v>Toma de tierra: ≈190 €, material ≈92 %. No consta el mes económico y mezcla componentes. Dejamos el cálculo pendiente: no usamos la fecha del archivo.</v>
      </c>
      <c r="C34" s="16"/>
      <c r="D34" s="16"/>
      <c r="E34" s="16"/>
      <c r="F34" s="16"/>
      <c r="G34" s="16"/>
      <c r="H34" s="16"/>
    </row>
    <row r="35" ht="26" customHeight="1">
      <c r="B35" s="16"/>
      <c r="C35" s="16"/>
      <c r="D35" s="16"/>
      <c r="E35" s="16"/>
      <c r="F35" s="16"/>
      <c r="G35" s="16"/>
      <c r="H35" s="16"/>
    </row>
    <row r="36" ht="23" customHeight="1">
      <c r="B36" s="3"/>
      <c r="C36" s="3"/>
      <c r="D36" s="3"/>
      <c r="E36" s="3"/>
      <c r="F36" s="3"/>
      <c r="G36" s="3"/>
      <c r="H36" s="3"/>
    </row>
    <row r="37" ht="26" customHeight="1">
      <c r="B37" s="16" t="str">
        <v>Acristalamiento: ≈131.100 €, material ≈88 %. La documentación declara una actualización previa. No volvemos a partir del año de la base original.</v>
      </c>
      <c r="C37" s="16"/>
      <c r="D37" s="16"/>
      <c r="E37" s="16"/>
      <c r="F37" s="16"/>
      <c r="G37" s="16"/>
      <c r="H37" s="16"/>
    </row>
    <row r="38" ht="26" customHeight="1">
      <c r="B38" s="16"/>
      <c r="C38" s="16"/>
      <c r="D38" s="16"/>
      <c r="E38" s="16"/>
      <c r="F38" s="16"/>
      <c r="G38" s="16"/>
      <c r="H38" s="16"/>
    </row>
    <row r="39" ht="23" customHeight="1">
      <c r="B39" s="3"/>
      <c r="C39" s="3"/>
      <c r="D39" s="3"/>
      <c r="E39" s="3"/>
      <c r="F39" s="3"/>
      <c r="G39" s="3"/>
      <c r="H39" s="3"/>
    </row>
    <row r="40" ht="24" customHeight="1">
      <c r="B40" s="26" t="str">
        <v>Estos tres casos comprueban límites de uso. No son tres presupuestos antiguos actualizados ni precios ejecutados acreditados. Conservamos sus fuentes fuera de esta descarga.</v>
      </c>
      <c r="C40" s="26"/>
      <c r="D40" s="26"/>
      <c r="E40" s="26"/>
      <c r="F40" s="26"/>
      <c r="G40" s="26"/>
      <c r="H40" s="26"/>
    </row>
    <row r="41" ht="24" customHeight="1">
      <c r="B41" s="26"/>
      <c r="C41" s="26"/>
      <c r="D41" s="26"/>
      <c r="E41" s="26"/>
      <c r="F41" s="26"/>
      <c r="G41" s="26"/>
      <c r="H41" s="26"/>
    </row>
    <row r="42" ht="23" customHeight="1">
      <c r="B42" s="3"/>
      <c r="C42" s="3"/>
      <c r="D42" s="3"/>
      <c r="E42" s="3"/>
      <c r="F42" s="3"/>
      <c r="G42" s="3"/>
      <c r="H42" s="3"/>
    </row>
    <row r="43" ht="25" customHeight="1">
      <c r="B43" s="16" t="str">
        <v>Nuestra cuenta: material de origen = importe × % material. Factor = índice destino / índice origen. Material a destino = material de origen × factor. El resto queda sin actualizar.</v>
      </c>
      <c r="C43" s="16"/>
      <c r="D43" s="16"/>
      <c r="E43" s="16"/>
      <c r="F43" s="16"/>
      <c r="G43" s="16"/>
      <c r="H43" s="16"/>
    </row>
    <row r="44" ht="25" customHeight="1">
      <c r="B44" s="16"/>
      <c r="C44" s="16"/>
      <c r="D44" s="16"/>
      <c r="E44" s="16"/>
      <c r="F44" s="16"/>
      <c r="G44" s="16"/>
      <c r="H44" s="16"/>
    </row>
    <row r="45" ht="23" customHeight="1">
      <c r="B45" s="3"/>
      <c r="C45" s="3"/>
      <c r="D45" s="3"/>
      <c r="E45" s="3"/>
      <c r="F45" s="3"/>
      <c r="G45" s="3"/>
      <c r="H45" s="3"/>
    </row>
    <row r="46" ht="25" customHeight="1">
      <c r="B46" s="26" t="str">
        <v>En Excel en español verás SI, CONTAR.SI.CONJUNTO e INDICE/COINCIDIR. La protección no lleva contraseña; podemos quitarla si necesitamos ampliar la plantilla.</v>
      </c>
      <c r="C46" s="26"/>
      <c r="D46" s="26"/>
      <c r="E46" s="26"/>
      <c r="F46" s="26"/>
      <c r="G46" s="26"/>
      <c r="H46" s="26"/>
    </row>
    <row r="47" ht="25" customHeight="1">
      <c r="B47" s="26"/>
      <c r="C47" s="26"/>
      <c r="D47" s="26"/>
      <c r="E47" s="26"/>
      <c r="F47" s="26"/>
      <c r="G47" s="26"/>
      <c r="H47" s="26"/>
    </row>
    <row r="48" ht="23" customHeight="1">
      <c r="B48" s="3"/>
      <c r="C48" s="3"/>
      <c r="D48" s="3"/>
      <c r="E48" s="3"/>
      <c r="F48" s="3"/>
      <c r="G48" s="3"/>
      <c r="H48" s="3"/>
    </row>
    <row r="49" ht="25" customHeight="1">
      <c r="B49" s="26" t="str">
        <v>Actualización de esta descarga: edición 1.0, datos hasta marzo de 2026. No consulta internet al abrirse. Para un dato posterior comprobamos una nueva edición y las fuentes.</v>
      </c>
      <c r="C49" s="26"/>
      <c r="D49" s="26"/>
      <c r="E49" s="26"/>
      <c r="F49" s="26"/>
      <c r="G49" s="26"/>
      <c r="H49" s="26"/>
    </row>
    <row r="50" ht="25" customHeight="1">
      <c r="B50" s="26"/>
      <c r="C50" s="26"/>
      <c r="D50" s="26"/>
      <c r="E50" s="26"/>
      <c r="F50" s="26"/>
      <c r="G50" s="26"/>
      <c r="H50" s="26"/>
    </row>
    <row r="51" ht="23" customHeight="1">
      <c r="B51" s="3"/>
      <c r="C51" s="3"/>
      <c r="D51" s="3"/>
      <c r="E51" s="3"/>
      <c r="F51" s="3"/>
      <c r="G51" s="3"/>
      <c r="H51" s="3"/>
    </row>
    <row r="52" ht="23" customHeight="1">
      <c r="B52" s="3"/>
      <c r="C52" s="3"/>
      <c r="D52" s="3"/>
      <c r="E52" s="3"/>
      <c r="F52" s="3"/>
      <c r="G52" s="3"/>
      <c r="H52" s="3"/>
    </row>
    <row r="53" ht="24" customHeight="1">
      <c r="B53" s="11" t="str">
        <v>Cuitó Digital · cuitodigital.com</v>
      </c>
      <c r="C53" s="11"/>
      <c r="D53" s="11"/>
      <c r="E53" s="11"/>
      <c r="F53" s="11"/>
      <c r="G53" s="11"/>
      <c r="H53" s="11"/>
    </row>
    <row r="54" ht="23" customHeight="1">
      <c r="B54" s="3"/>
      <c r="C54" s="3"/>
      <c r="D54" s="3"/>
      <c r="E54" s="3"/>
      <c r="F54" s="3"/>
      <c r="G54" s="3"/>
      <c r="H54" s="3"/>
    </row>
    <row r="55" ht="23" customHeight="1">
      <c r="B55" s="3"/>
      <c r="C55" s="3"/>
      <c r="D55" s="3"/>
      <c r="E55" s="3"/>
      <c r="F55" s="3"/>
      <c r="G55" s="3"/>
      <c r="H55" s="3"/>
    </row>
    <row r="56" ht="23" customHeight="1">
      <c r="B56" s="3"/>
      <c r="C56" s="3"/>
      <c r="D56" s="3"/>
      <c r="E56" s="3"/>
      <c r="F56" s="3"/>
      <c r="G56" s="3"/>
      <c r="H56" s="3"/>
    </row>
    <row r="57" ht="23" customHeight="1">
      <c r="B57" s="3"/>
      <c r="C57" s="3"/>
      <c r="D57" s="3"/>
      <c r="E57" s="3"/>
      <c r="F57" s="3"/>
      <c r="G57" s="3"/>
      <c r="H57" s="3"/>
    </row>
    <row r="58" ht="23" customHeight="1">
      <c r="B58" s="3"/>
      <c r="C58" s="3"/>
      <c r="D58" s="3"/>
      <c r="E58" s="3"/>
      <c r="F58" s="3"/>
      <c r="G58" s="3"/>
      <c r="H58" s="3"/>
    </row>
    <row r="59" ht="23" customHeight="1">
      <c r="B59" s="3"/>
      <c r="C59" s="3"/>
      <c r="D59" s="3"/>
      <c r="E59" s="3"/>
      <c r="F59" s="3"/>
      <c r="G59" s="3"/>
      <c r="H59" s="3"/>
    </row>
    <row r="60" ht="23" customHeight="1">
      <c r="B60" s="3"/>
      <c r="C60" s="3"/>
      <c r="D60" s="3"/>
      <c r="E60" s="3"/>
      <c r="F60" s="3"/>
      <c r="G60" s="3"/>
      <c r="H60" s="3"/>
    </row>
    <row r="61" ht="23" customHeight="1">
      <c r="B61" s="3"/>
      <c r="C61" s="3"/>
      <c r="D61" s="3"/>
      <c r="E61" s="3"/>
      <c r="F61" s="3"/>
      <c r="G61" s="3"/>
      <c r="H61" s="3"/>
    </row>
    <row r="62" ht="23" customHeight="1">
      <c r="B62" s="3"/>
      <c r="C62" s="3"/>
      <c r="D62" s="3"/>
      <c r="E62" s="3"/>
      <c r="F62" s="3"/>
      <c r="G62" s="3"/>
      <c r="H62" s="3"/>
    </row>
    <row r="63" ht="23" customHeight="1">
      <c r="B63" s="3"/>
      <c r="C63" s="3"/>
      <c r="D63" s="3"/>
      <c r="E63" s="3"/>
      <c r="F63" s="3"/>
      <c r="G63" s="3"/>
      <c r="H63" s="3"/>
    </row>
    <row r="64" ht="23" customHeight="1">
      <c r="B64" s="3"/>
      <c r="C64" s="3"/>
      <c r="D64" s="3"/>
      <c r="E64" s="3"/>
      <c r="F64" s="3"/>
      <c r="G64" s="3"/>
      <c r="H64" s="3"/>
    </row>
    <row r="65" ht="23" customHeight="1">
      <c r="B65" s="3"/>
      <c r="C65" s="3"/>
      <c r="D65" s="3"/>
      <c r="E65" s="3"/>
      <c r="F65" s="3"/>
      <c r="G65" s="3"/>
      <c r="H65" s="3"/>
    </row>
  </sheetData>
  <sheetProtection sheet="1" objects="1" scenarios="1" selectLockedCells="0" selectUnlockedCells="0" formatCells="1" formatColumns="1" formatRows="1" insertColumns="1" insertRows="1" deleteColumns="1" deleteRows="1"/>
  <mergeCells>
    <mergeCell ref="B2:G3"/>
    <mergeCell ref="B6:H7"/>
    <mergeCell ref="B9:H10"/>
    <mergeCell ref="B12:H13"/>
    <mergeCell ref="B15:H16"/>
    <mergeCell ref="B18:H19"/>
    <mergeCell ref="B21:H22"/>
    <mergeCell ref="B26:H27"/>
    <mergeCell ref="B29:H29"/>
    <mergeCell ref="B31:H32"/>
    <mergeCell ref="B34:H35"/>
    <mergeCell ref="B37:H38"/>
    <mergeCell ref="B40:H41"/>
    <mergeCell ref="B43:H44"/>
    <mergeCell ref="B46:H47"/>
    <mergeCell ref="B49:H50"/>
    <mergeCell ref="B53:H53"/>
  </mergeCells>
  <printOptions horizontalCentered="1"/>
  <pageMargins left=".25" right=".25" top=".35" bottom=".35" header=".15" footer=".15"/>
  <pageSetup paperSize="9" orientation="landscape" fitToWidth="1" fitToHeight="0"/>
  <headerFooter>
    <oddFooter>&amp;LCuitó Digital · cuitodigital.com&amp;R&amp;P</oddFooter>
  </headerFooter>
  <drawing r:id="Re24bad301940437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 zoomScale="80"/>
  </sheetViews>
  <sheetFormatPr defaultRowHeight="15"/>
  <cols>
    <col min="1" max="1" width="3" hidden="0" customWidth="1"/>
    <col min="2" max="2" width="40" hidden="0" customWidth="1"/>
    <col min="3" max="3" width="18" hidden="0" customWidth="1"/>
    <col min="4" max="4" width="14" hidden="0" customWidth="1"/>
    <col min="5" max="5" width="20" hidden="0" customWidth="1"/>
    <col min="6" max="6" width="18" hidden="0" customWidth="1"/>
    <col min="7" max="7" width="22" hidden="0" customWidth="1"/>
    <col min="8" max="8" width="44" hidden="0" customWidth="1"/>
  </cols>
  <sheetData>
    <row r="1" ht="23" customHeight="1">
      <c r="B1" s="3"/>
      <c r="C1" s="3"/>
      <c r="D1" s="3"/>
      <c r="E1" s="3"/>
      <c r="F1" s="3"/>
      <c r="G1" s="3"/>
      <c r="H1" s="3"/>
    </row>
    <row r="2" ht="24" customHeight="1">
      <c r="B2" s="5" t="str">
        <v>Qué podemos concluir y qué no</v>
      </c>
      <c r="C2" s="5"/>
      <c r="D2" s="5"/>
      <c r="E2" s="5"/>
      <c r="F2" s="5"/>
      <c r="G2" s="5"/>
      <c r="H2" s="3"/>
    </row>
    <row r="3" ht="24" customHeight="1">
      <c r="B3" s="5"/>
      <c r="C3" s="5"/>
      <c r="D3" s="5"/>
      <c r="E3" s="5"/>
      <c r="F3" s="5"/>
      <c r="G3" s="5"/>
      <c r="H3" s="3"/>
    </row>
    <row r="4" ht="23" customHeight="1">
      <c r="B4" s="6"/>
      <c r="C4" s="6"/>
      <c r="D4" s="6"/>
      <c r="E4" s="6"/>
      <c r="F4" s="6"/>
      <c r="G4" s="6"/>
      <c r="H4" s="6"/>
    </row>
    <row r="5" ht="23" customHeight="1">
      <c r="B5" s="3"/>
      <c r="C5" s="3"/>
      <c r="D5" s="3"/>
      <c r="E5" s="3"/>
      <c r="F5" s="3"/>
      <c r="G5" s="3"/>
      <c r="H5" s="3"/>
    </row>
    <row r="6" ht="25" customHeight="1">
      <c r="B6" s="16" t="str">
        <v>Comparamos índices del mismo grupo y territorio, con el mes de origen conocido. La serie de esta edición llega a marzo de 2026, no a la fecha de consulta.</v>
      </c>
      <c r="C6" s="16"/>
      <c r="D6" s="16"/>
      <c r="E6" s="16"/>
      <c r="F6" s="16"/>
      <c r="G6" s="16"/>
      <c r="H6" s="16"/>
    </row>
    <row r="7" ht="25" customHeight="1">
      <c r="B7" s="16"/>
      <c r="C7" s="16"/>
      <c r="D7" s="16"/>
      <c r="E7" s="16"/>
      <c r="F7" s="16"/>
      <c r="G7" s="16"/>
      <c r="H7" s="16"/>
    </row>
    <row r="8" ht="23" customHeight="1">
      <c r="B8" s="3"/>
      <c r="C8" s="3"/>
      <c r="D8" s="3"/>
      <c r="E8" s="3"/>
      <c r="F8" s="3"/>
      <c r="G8" s="3"/>
      <c r="H8" s="3"/>
    </row>
    <row r="9" ht="25" customHeight="1">
      <c r="B9" s="16" t="str">
        <v>No es una tarifa ni el IPC. El índice describe evolución de precios industriales a salida de fábrica, sin transporte, comercialización ni IVA.</v>
      </c>
      <c r="C9" s="16"/>
      <c r="D9" s="16"/>
      <c r="E9" s="16"/>
      <c r="F9" s="16"/>
      <c r="G9" s="16"/>
      <c r="H9" s="16"/>
    </row>
    <row r="10" ht="25" customHeight="1">
      <c r="B10" s="16"/>
      <c r="C10" s="16"/>
      <c r="D10" s="16"/>
      <c r="E10" s="16"/>
      <c r="F10" s="16"/>
      <c r="G10" s="16"/>
      <c r="H10" s="16"/>
    </row>
    <row r="11" ht="23" customHeight="1">
      <c r="B11" s="3"/>
      <c r="C11" s="3"/>
      <c r="D11" s="3"/>
      <c r="E11" s="3"/>
      <c r="F11" s="3"/>
      <c r="G11" s="3"/>
      <c r="H11" s="3"/>
    </row>
    <row r="12" ht="25" customHeight="1">
      <c r="B12" s="16" t="str">
        <v>No demuestra el coste de tu proveedor, el precio de colocación ni una oferta firme. Revisamos el suministro y el alcance con una oferta actual.</v>
      </c>
      <c r="C12" s="16"/>
      <c r="D12" s="16"/>
      <c r="E12" s="16"/>
      <c r="F12" s="16"/>
      <c r="G12" s="16"/>
      <c r="H12" s="16"/>
    </row>
    <row r="13" ht="25" customHeight="1">
      <c r="B13" s="16"/>
      <c r="C13" s="16"/>
      <c r="D13" s="16"/>
      <c r="E13" s="16"/>
      <c r="F13" s="16"/>
      <c r="G13" s="16"/>
      <c r="H13" s="16"/>
    </row>
    <row r="14" ht="23" customHeight="1">
      <c r="B14" s="3"/>
      <c r="C14" s="3"/>
      <c r="D14" s="3"/>
      <c r="E14" s="3"/>
      <c r="F14" s="3"/>
      <c r="G14" s="3"/>
      <c r="H14" s="3"/>
    </row>
    <row r="15" ht="25" customHeight="1">
      <c r="B15" s="16" t="str">
        <v>No actualizamos mano de obra, maquinaria, transportes ni otros componentes por un índice de material. El porcentaje debe corresponder al material elegido, no a todos los materiales de un capítulo.</v>
      </c>
      <c r="C15" s="16"/>
      <c r="D15" s="16"/>
      <c r="E15" s="16"/>
      <c r="F15" s="16"/>
      <c r="G15" s="16"/>
      <c r="H15" s="16"/>
    </row>
    <row r="16" ht="25" customHeight="1">
      <c r="B16" s="16"/>
      <c r="C16" s="16"/>
      <c r="D16" s="16"/>
      <c r="E16" s="16"/>
      <c r="F16" s="16"/>
      <c r="G16" s="16"/>
      <c r="H16" s="16"/>
    </row>
    <row r="17" ht="23" customHeight="1">
      <c r="B17" s="3"/>
      <c r="C17" s="3"/>
      <c r="D17" s="3"/>
      <c r="E17" s="3"/>
      <c r="F17" s="3"/>
      <c r="G17" s="3"/>
      <c r="H17" s="3"/>
    </row>
    <row r="18" ht="25" customHeight="1">
      <c r="B18" s="16" t="str">
        <v>La tabla histórica no cubre todos los productos. No elegimos una familia parecida para vidrio, plásticos, adhesivos o equipos completos. Si no hay equivalencia suficiente, dejamos el cálculo pendiente.</v>
      </c>
      <c r="C18" s="16"/>
      <c r="D18" s="16"/>
      <c r="E18" s="16"/>
      <c r="F18" s="16"/>
      <c r="G18" s="16"/>
      <c r="H18" s="16"/>
    </row>
    <row r="19" ht="25" customHeight="1">
      <c r="B19" s="16"/>
      <c r="C19" s="16"/>
      <c r="D19" s="16"/>
      <c r="E19" s="16"/>
      <c r="F19" s="16"/>
      <c r="G19" s="16"/>
      <c r="H19" s="16"/>
    </row>
    <row r="20" ht="23" customHeight="1">
      <c r="B20" s="3"/>
      <c r="C20" s="3"/>
      <c r="D20" s="3"/>
      <c r="E20" s="3"/>
      <c r="F20" s="3"/>
      <c r="G20" s="3"/>
      <c r="H20" s="3"/>
    </row>
    <row r="21" ht="25" customHeight="1">
      <c r="B21" s="16" t="str">
        <v>Incluimos siete grupos: cemento, cerámica, madera, acero, cobre, aluminio y ligantes. Ligantes no significa adhesivos de colocación. No incluimos energía como si fuera un material.</v>
      </c>
      <c r="C21" s="16"/>
      <c r="D21" s="16"/>
      <c r="E21" s="16"/>
      <c r="F21" s="16"/>
      <c r="G21" s="16"/>
      <c r="H21" s="16"/>
    </row>
    <row r="22" ht="25" customHeight="1">
      <c r="B22" s="16"/>
      <c r="C22" s="16"/>
      <c r="D22" s="16"/>
      <c r="E22" s="16"/>
      <c r="F22" s="16"/>
      <c r="G22" s="16"/>
      <c r="H22" s="16"/>
    </row>
    <row r="23" ht="23" customHeight="1">
      <c r="B23" s="3"/>
      <c r="C23" s="3"/>
      <c r="D23" s="3"/>
      <c r="E23" s="3"/>
      <c r="F23" s="3"/>
      <c r="G23" s="3"/>
      <c r="H23" s="3"/>
    </row>
    <row r="24" ht="25" customHeight="1">
      <c r="B24" s="16" t="str">
        <v>Canarias usa sus propias series. No extrapolamos estos datos a Ceuta, Melilla ni otros países. No mezclamos tablas o bases distintas ni volvemos a enlazar una serie ya enlazada por el INE.</v>
      </c>
      <c r="C24" s="16"/>
      <c r="D24" s="16"/>
      <c r="E24" s="16"/>
      <c r="F24" s="16"/>
      <c r="G24" s="16"/>
      <c r="H24" s="16"/>
    </row>
    <row r="25" ht="25" customHeight="1">
      <c r="B25" s="16"/>
      <c r="C25" s="16"/>
      <c r="D25" s="16"/>
      <c r="E25" s="16"/>
      <c r="F25" s="16"/>
      <c r="G25" s="16"/>
      <c r="H25" s="16"/>
    </row>
    <row r="26" ht="23" customHeight="1">
      <c r="B26" s="3"/>
      <c r="C26" s="3"/>
      <c r="D26" s="3"/>
      <c r="E26" s="3"/>
      <c r="F26" s="3"/>
      <c r="G26" s="3"/>
      <c r="H26" s="3"/>
    </row>
    <row r="27" ht="25" customHeight="1">
      <c r="B27" s="16" t="str">
        <v>No sirve para calcular la revisión de precios de un contrato público. Esa revisión tiene su normativa, fórmula, índices y requisitos específicos; esta hoja no realiza ese procedimiento.</v>
      </c>
      <c r="C27" s="16"/>
      <c r="D27" s="16"/>
      <c r="E27" s="16"/>
      <c r="F27" s="16"/>
      <c r="G27" s="16"/>
      <c r="H27" s="16"/>
    </row>
    <row r="28" ht="25" customHeight="1">
      <c r="B28" s="16"/>
      <c r="C28" s="16"/>
      <c r="D28" s="16"/>
      <c r="E28" s="16"/>
      <c r="F28" s="16"/>
      <c r="G28" s="16"/>
      <c r="H28" s="16"/>
    </row>
    <row r="29" ht="23" customHeight="1">
      <c r="B29" s="3"/>
      <c r="C29" s="3"/>
      <c r="D29" s="3"/>
      <c r="E29" s="3"/>
      <c r="F29" s="3"/>
      <c r="G29" s="3"/>
      <c r="H29" s="3"/>
    </row>
    <row r="30" ht="25" customHeight="1">
      <c r="B30" s="16" t="str">
        <v>No usamos un porcentaje único para toda una obra ni fijamos un mínimo de subida. Si el índice baja, el factor puede ser inferior a 1.</v>
      </c>
      <c r="C30" s="16"/>
      <c r="D30" s="16"/>
      <c r="E30" s="16"/>
      <c r="F30" s="16"/>
      <c r="G30" s="16"/>
      <c r="H30" s="16"/>
    </row>
    <row r="31" ht="25" customHeight="1">
      <c r="B31" s="16"/>
      <c r="C31" s="16"/>
      <c r="D31" s="16"/>
      <c r="E31" s="16"/>
      <c r="F31" s="16"/>
      <c r="G31" s="16"/>
      <c r="H31" s="16"/>
    </row>
    <row r="32" ht="23" customHeight="1">
      <c r="B32" s="3"/>
      <c r="C32" s="3"/>
      <c r="D32" s="3"/>
      <c r="E32" s="3"/>
      <c r="F32" s="3"/>
      <c r="G32" s="3"/>
      <c r="H32" s="3"/>
    </row>
    <row r="33" ht="25" customHeight="1">
      <c r="B33" s="16" t="str">
        <v>Si el precio ya está actualizado, no volvemos a multiplicarlo desde el año original. Conservamos la fecha económica efectiva y evitamos sumar dos veces la misma evolución.</v>
      </c>
      <c r="C33" s="16"/>
      <c r="D33" s="16"/>
      <c r="E33" s="16"/>
      <c r="F33" s="16"/>
      <c r="G33" s="16"/>
      <c r="H33" s="16"/>
    </row>
    <row r="34" ht="25" customHeight="1">
      <c r="B34" s="16"/>
      <c r="C34" s="16"/>
      <c r="D34" s="16"/>
      <c r="E34" s="16"/>
      <c r="F34" s="16"/>
      <c r="G34" s="16"/>
      <c r="H34" s="16"/>
    </row>
    <row r="35" ht="23" customHeight="1">
      <c r="B35" s="3"/>
      <c r="C35" s="3"/>
      <c r="D35" s="3"/>
      <c r="E35" s="3"/>
      <c r="F35" s="3"/>
      <c r="G35" s="3"/>
      <c r="H35" s="3"/>
    </row>
    <row r="36" ht="23" customHeight="1">
      <c r="B36" s="3"/>
      <c r="C36" s="3"/>
      <c r="D36" s="3"/>
      <c r="E36" s="3"/>
      <c r="F36" s="3"/>
      <c r="G36" s="3"/>
      <c r="H36" s="3"/>
    </row>
    <row r="37" ht="38" customHeight="1">
      <c r="B37" s="20" t="str">
        <v>Fuente oficial</v>
      </c>
      <c r="C37" s="20" t="str"/>
      <c r="D37" s="20" t="str"/>
      <c r="E37" s="20" t="str"/>
      <c r="F37" s="20" t="str"/>
      <c r="G37" s="20" t="str"/>
      <c r="H37" s="20" t="str">
        <v>Enlace</v>
      </c>
    </row>
    <row r="38" ht="29" customHeight="1">
      <c r="B38" s="16" t="str">
        <v>Índices y series · tabla 8378</v>
      </c>
      <c r="C38" s="16"/>
      <c r="D38" s="16"/>
      <c r="E38" s="16"/>
      <c r="F38" s="16"/>
      <c r="G38" s="16"/>
      <c r="H38" s="35" t="str">
        <v>Abrimos la fuente del INE</v>
      </c>
    </row>
    <row r="39" ht="23" customHeight="1">
      <c r="B39" s="3"/>
      <c r="C39" s="3"/>
      <c r="D39" s="3"/>
      <c r="E39" s="3"/>
      <c r="F39" s="3"/>
      <c r="G39" s="3"/>
      <c r="H39" s="3"/>
    </row>
    <row r="40" ht="29" customHeight="1">
      <c r="B40" s="16" t="str">
        <v>Últimos datos y fecha de publicación</v>
      </c>
      <c r="C40" s="16"/>
      <c r="D40" s="16"/>
      <c r="E40" s="16"/>
      <c r="F40" s="16"/>
      <c r="G40" s="16"/>
      <c r="H40" s="35" t="str">
        <v>Abrimos la fuente del INE</v>
      </c>
    </row>
    <row r="41" ht="23" customHeight="1">
      <c r="B41" s="3"/>
      <c r="C41" s="3"/>
      <c r="D41" s="3"/>
      <c r="E41" s="3"/>
      <c r="F41" s="3"/>
      <c r="G41" s="3"/>
      <c r="H41" s="3"/>
    </row>
    <row r="42" ht="29" customHeight="1">
      <c r="B42" s="16" t="str">
        <v>Metodología · julio de 2026, §5</v>
      </c>
      <c r="C42" s="16"/>
      <c r="D42" s="16"/>
      <c r="E42" s="16"/>
      <c r="F42" s="16"/>
      <c r="G42" s="16"/>
      <c r="H42" s="35" t="str">
        <v>Abrimos la fuente del INE</v>
      </c>
    </row>
    <row r="43" ht="23" customHeight="1">
      <c r="B43" s="3"/>
      <c r="C43" s="3"/>
      <c r="D43" s="3"/>
      <c r="E43" s="3"/>
      <c r="F43" s="3"/>
      <c r="G43" s="3"/>
      <c r="H43" s="3"/>
    </row>
    <row r="44" ht="29" customHeight="1">
      <c r="B44" s="16" t="str">
        <v>Definición de precios · metadatos §3.1</v>
      </c>
      <c r="C44" s="16"/>
      <c r="D44" s="16"/>
      <c r="E44" s="16"/>
      <c r="F44" s="16"/>
      <c r="G44" s="16"/>
      <c r="H44" s="35" t="str">
        <v>Abrimos la fuente del INE</v>
      </c>
    </row>
    <row r="45" ht="23" customHeight="1">
      <c r="B45" s="3"/>
      <c r="C45" s="3"/>
      <c r="D45" s="3"/>
      <c r="E45" s="3"/>
      <c r="F45" s="3"/>
      <c r="G45" s="3"/>
      <c r="H45" s="3"/>
    </row>
    <row r="46" ht="29" customHeight="1">
      <c r="B46" s="16" t="str">
        <v>Datos abiertos · captura consultada</v>
      </c>
      <c r="C46" s="16"/>
      <c r="D46" s="16"/>
      <c r="E46" s="16"/>
      <c r="F46" s="16"/>
      <c r="G46" s="16"/>
      <c r="H46" s="35" t="str">
        <v>Abrimos la fuente del INE</v>
      </c>
    </row>
    <row r="47" ht="23" customHeight="1">
      <c r="B47" s="3"/>
      <c r="C47" s="3"/>
      <c r="D47" s="3"/>
      <c r="E47" s="3"/>
      <c r="F47" s="3"/>
      <c r="G47" s="3"/>
      <c r="H47" s="3"/>
    </row>
    <row r="48" ht="23" customHeight="1">
      <c r="B48" s="3"/>
      <c r="C48" s="3"/>
      <c r="D48" s="3"/>
      <c r="E48" s="3"/>
      <c r="F48" s="3"/>
      <c r="G48" s="3"/>
      <c r="H48" s="3"/>
    </row>
    <row r="49" ht="25" customHeight="1">
      <c r="B49" s="26" t="str">
        <v>INE, datos consultados el 18/10/2026. Base enero de 1964; enlace oficial con diciembre de 2011 desde agosto de 2013. Esta descarga no añade otro enlace.</v>
      </c>
      <c r="C49" s="26"/>
      <c r="D49" s="26"/>
      <c r="E49" s="26"/>
      <c r="F49" s="26"/>
      <c r="G49" s="26"/>
      <c r="H49" s="26"/>
    </row>
    <row r="50" ht="25" customHeight="1">
      <c r="B50" s="26"/>
      <c r="C50" s="26"/>
      <c r="D50" s="26"/>
      <c r="E50" s="26"/>
      <c r="F50" s="26"/>
      <c r="G50" s="26"/>
      <c r="H50" s="26"/>
    </row>
    <row r="51" ht="23" customHeight="1">
      <c r="B51" s="3"/>
      <c r="C51" s="3"/>
      <c r="D51" s="3"/>
      <c r="E51" s="3"/>
      <c r="F51" s="3"/>
      <c r="G51" s="3"/>
      <c r="H51" s="3"/>
    </row>
    <row r="52" ht="23" customHeight="1">
      <c r="B52" s="3"/>
      <c r="C52" s="3"/>
      <c r="D52" s="3"/>
      <c r="E52" s="3"/>
      <c r="F52" s="3"/>
      <c r="G52" s="3"/>
      <c r="H52" s="3"/>
    </row>
    <row r="53" ht="24" customHeight="1">
      <c r="B53" s="11" t="str">
        <v>Cuitó Digital · cuitodigital.com</v>
      </c>
      <c r="C53" s="11"/>
      <c r="D53" s="11"/>
      <c r="E53" s="11"/>
      <c r="F53" s="11"/>
      <c r="G53" s="11"/>
      <c r="H53" s="11"/>
    </row>
    <row r="54" ht="23" customHeight="1">
      <c r="B54" s="3"/>
      <c r="C54" s="3"/>
      <c r="D54" s="3"/>
      <c r="E54" s="3"/>
      <c r="F54" s="3"/>
      <c r="G54" s="3"/>
      <c r="H54" s="3"/>
    </row>
    <row r="55" ht="24" customHeight="1">
      <c r="B55" s="15" t="str">
        <v>¿Lo quieres hecho? cuitodigital.com/presupuestos-a-medida</v>
      </c>
      <c r="C55" s="15"/>
      <c r="D55" s="15"/>
      <c r="E55" s="15"/>
      <c r="F55" s="15"/>
      <c r="G55" s="15"/>
      <c r="H55" s="15"/>
    </row>
    <row r="56" ht="24" customHeight="1">
      <c r="B56" s="15"/>
      <c r="C56" s="15"/>
      <c r="D56" s="15"/>
      <c r="E56" s="15"/>
      <c r="F56" s="15"/>
      <c r="G56" s="15"/>
      <c r="H56" s="15"/>
    </row>
    <row r="57" ht="23" customHeight="1">
      <c r="B57" s="3"/>
      <c r="C57" s="3"/>
      <c r="D57" s="3"/>
      <c r="E57" s="3"/>
      <c r="F57" s="3"/>
      <c r="G57" s="3"/>
      <c r="H57" s="3"/>
    </row>
    <row r="58" ht="23" customHeight="1">
      <c r="B58" s="3"/>
      <c r="C58" s="3"/>
      <c r="D58" s="3"/>
      <c r="E58" s="3"/>
      <c r="F58" s="3"/>
      <c r="G58" s="3"/>
      <c r="H58" s="3"/>
    </row>
    <row r="59" ht="23" customHeight="1">
      <c r="B59" s="3"/>
      <c r="C59" s="3"/>
      <c r="D59" s="3"/>
      <c r="E59" s="3"/>
      <c r="F59" s="3"/>
      <c r="G59" s="3"/>
      <c r="H59" s="3"/>
    </row>
    <row r="60" ht="23" customHeight="1">
      <c r="B60" s="3"/>
      <c r="C60" s="3"/>
      <c r="D60" s="3"/>
      <c r="E60" s="3"/>
      <c r="F60" s="3"/>
      <c r="G60" s="3"/>
      <c r="H60" s="3"/>
    </row>
    <row r="61" ht="23" customHeight="1">
      <c r="B61" s="3"/>
      <c r="C61" s="3"/>
      <c r="D61" s="3"/>
      <c r="E61" s="3"/>
      <c r="F61" s="3"/>
      <c r="G61" s="3"/>
      <c r="H61" s="3"/>
    </row>
    <row r="62" ht="23" customHeight="1">
      <c r="B62" s="3"/>
      <c r="C62" s="3"/>
      <c r="D62" s="3"/>
      <c r="E62" s="3"/>
      <c r="F62" s="3"/>
      <c r="G62" s="3"/>
      <c r="H62" s="3"/>
    </row>
    <row r="63" ht="23" customHeight="1">
      <c r="B63" s="3"/>
      <c r="C63" s="3"/>
      <c r="D63" s="3"/>
      <c r="E63" s="3"/>
      <c r="F63" s="3"/>
      <c r="G63" s="3"/>
      <c r="H63" s="3"/>
    </row>
    <row r="64" ht="23" customHeight="1">
      <c r="B64" s="3"/>
      <c r="C64" s="3"/>
      <c r="D64" s="3"/>
      <c r="E64" s="3"/>
      <c r="F64" s="3"/>
      <c r="G64" s="3"/>
      <c r="H64" s="3"/>
    </row>
    <row r="65" ht="23" customHeight="1">
      <c r="B65" s="3"/>
      <c r="C65" s="3"/>
      <c r="D65" s="3"/>
      <c r="E65" s="3"/>
      <c r="F65" s="3"/>
      <c r="G65" s="3"/>
      <c r="H65" s="3"/>
    </row>
  </sheetData>
  <sheetProtection sheet="1" objects="1" scenarios="1" selectLockedCells="0" selectUnlockedCells="0" formatCells="1" formatColumns="1" formatRows="1" insertColumns="1" insertRows="1" deleteColumns="1" deleteRows="1"/>
  <mergeCells>
    <mergeCell ref="B2:G3"/>
    <mergeCell ref="B6:H7"/>
    <mergeCell ref="B9:H10"/>
    <mergeCell ref="B12:H13"/>
    <mergeCell ref="B15:H16"/>
    <mergeCell ref="B18:H19"/>
    <mergeCell ref="B21:H22"/>
    <mergeCell ref="B24:H25"/>
    <mergeCell ref="B27:H28"/>
    <mergeCell ref="B30:H31"/>
    <mergeCell ref="B33:H34"/>
    <mergeCell ref="B38:G38"/>
    <mergeCell ref="B40:G40"/>
    <mergeCell ref="B42:G42"/>
    <mergeCell ref="B44:G44"/>
    <mergeCell ref="B46:G46"/>
    <mergeCell ref="B49:H50"/>
    <mergeCell ref="B53:H53"/>
    <mergeCell ref="B55:H56"/>
  </mergeCells>
  <hyperlinks>
    <hyperlink ref="H38" r:id="rIdINE1"/>
    <hyperlink ref="H40" r:id="rIdINE2"/>
    <hyperlink ref="H42" r:id="rIdINE3"/>
    <hyperlink ref="H44" r:id="rIdINE4"/>
    <hyperlink ref="H46" r:id="rIdINE5"/>
  </hyperlinks>
  <printOptions horizontalCentered="1"/>
  <pageMargins left=".25" right=".25" top=".35" bottom=".35" header=".15" footer=".15"/>
  <pageSetup paperSize="9" orientation="landscape" fitToWidth="1" fitToHeight="0"/>
  <headerFooter>
    <oddFooter>&amp;LCuitó Digital · cuitodigital.com&amp;R&amp;P</oddFooter>
  </headerFooter>
  <drawing r:id="R9ec8295a83c5475c"/>
</worksheet>
</file>